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K.Wick\TERRA Drive\Sportentwicklung (Philipp Karow)\Deutsches Sportabzeichen_Strato\Sportabzeichen KSB\2026\Tagung\Vereinswettbewerb\"/>
    </mc:Choice>
  </mc:AlternateContent>
  <xr:revisionPtr revIDLastSave="0" documentId="13_ncr:1_{1C6BECE6-8D50-42AA-AC4A-548543E745BD}" xr6:coauthVersionLast="47" xr6:coauthVersionMax="47" xr10:uidLastSave="{00000000-0000-0000-0000-000000000000}"/>
  <bookViews>
    <workbookView xWindow="-25320" yWindow="-120" windowWidth="25440" windowHeight="15270" xr2:uid="{00000000-000D-0000-FFFF-FFFF00000000}"/>
  </bookViews>
  <sheets>
    <sheet name="Vereine 2025" sheetId="1" r:id="rId1"/>
    <sheet name="Material" sheetId="2" r:id="rId2"/>
  </sheets>
  <definedNames>
    <definedName name="_xlnm._FilterDatabase" localSheetId="1" hidden="1">Material!$B$1:$X$155</definedName>
    <definedName name="_xlnm._FilterDatabase" localSheetId="0" hidden="1">'Vereine 2025'!$A$3:$T$84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6" i="1" l="1"/>
  <c r="W84" i="2"/>
  <c r="N87" i="2"/>
  <c r="W87" i="2" s="1"/>
  <c r="N86" i="2"/>
  <c r="W86" i="2" s="1"/>
  <c r="N85" i="2"/>
  <c r="W85" i="2" s="1"/>
  <c r="N83" i="2"/>
  <c r="W83" i="2" s="1"/>
  <c r="N82" i="2"/>
  <c r="W82" i="2" s="1"/>
  <c r="N81" i="2"/>
  <c r="W81" i="2" s="1"/>
  <c r="N80" i="2"/>
  <c r="W80" i="2" s="1"/>
  <c r="N79" i="2"/>
  <c r="W79" i="2" s="1"/>
  <c r="N78" i="2"/>
  <c r="W78" i="2" s="1"/>
  <c r="N77" i="2"/>
  <c r="W77" i="2" s="1"/>
  <c r="N76" i="2"/>
  <c r="W76" i="2" s="1"/>
  <c r="N75" i="2"/>
  <c r="W75" i="2" s="1"/>
  <c r="N74" i="2"/>
  <c r="W74" i="2" s="1"/>
  <c r="N73" i="2"/>
  <c r="W73" i="2" s="1"/>
  <c r="N72" i="2"/>
  <c r="W72" i="2" s="1"/>
  <c r="N71" i="2"/>
  <c r="W71" i="2" s="1"/>
  <c r="N70" i="2"/>
  <c r="W70" i="2" s="1"/>
  <c r="N69" i="2"/>
  <c r="W69" i="2" s="1"/>
  <c r="N68" i="2"/>
  <c r="W68" i="2" s="1"/>
  <c r="N67" i="2"/>
  <c r="W67" i="2" s="1"/>
  <c r="N66" i="2"/>
  <c r="W66" i="2" s="1"/>
  <c r="N65" i="2"/>
  <c r="W65" i="2" s="1"/>
  <c r="N64" i="2"/>
  <c r="W64" i="2" s="1"/>
  <c r="N63" i="2"/>
  <c r="W63" i="2" s="1"/>
  <c r="N62" i="2"/>
  <c r="W62" i="2" s="1"/>
  <c r="N61" i="2"/>
  <c r="W61" i="2" s="1"/>
  <c r="N60" i="2"/>
  <c r="W60" i="2" s="1"/>
  <c r="N59" i="2"/>
  <c r="W59" i="2" s="1"/>
  <c r="N58" i="2"/>
  <c r="W58" i="2" s="1"/>
  <c r="N57" i="2"/>
  <c r="W57" i="2" s="1"/>
  <c r="N56" i="2"/>
  <c r="W56" i="2" s="1"/>
  <c r="N55" i="2"/>
  <c r="W55" i="2" s="1"/>
  <c r="N54" i="2"/>
  <c r="W54" i="2" s="1"/>
  <c r="N53" i="2"/>
  <c r="W53" i="2" s="1"/>
  <c r="N52" i="2"/>
  <c r="W52" i="2" s="1"/>
  <c r="N51" i="2"/>
  <c r="W51" i="2" s="1"/>
  <c r="N50" i="2"/>
  <c r="W50" i="2" s="1"/>
  <c r="N49" i="2"/>
  <c r="W49" i="2" s="1"/>
  <c r="N48" i="2"/>
  <c r="W48" i="2" s="1"/>
  <c r="N47" i="2"/>
  <c r="W47" i="2" s="1"/>
  <c r="N46" i="2"/>
  <c r="W46" i="2" s="1"/>
  <c r="N45" i="2"/>
  <c r="W45" i="2" s="1"/>
  <c r="N44" i="2"/>
  <c r="W44" i="2" s="1"/>
  <c r="N43" i="2"/>
  <c r="W43" i="2" s="1"/>
  <c r="N42" i="2"/>
  <c r="W42" i="2" s="1"/>
  <c r="N41" i="2"/>
  <c r="W41" i="2" s="1"/>
  <c r="N40" i="2"/>
  <c r="W40" i="2" s="1"/>
  <c r="N39" i="2"/>
  <c r="W39" i="2" s="1"/>
  <c r="N38" i="2"/>
  <c r="W38" i="2" s="1"/>
  <c r="N37" i="2"/>
  <c r="W37" i="2" s="1"/>
  <c r="N36" i="2"/>
  <c r="W36" i="2" s="1"/>
  <c r="N35" i="2"/>
  <c r="W35" i="2" s="1"/>
  <c r="N34" i="2"/>
  <c r="W34" i="2" s="1"/>
  <c r="N33" i="2"/>
  <c r="W33" i="2" s="1"/>
  <c r="N32" i="2"/>
  <c r="W32" i="2" s="1"/>
  <c r="N31" i="2"/>
  <c r="W31" i="2" s="1"/>
  <c r="N30" i="2"/>
  <c r="W30" i="2" s="1"/>
  <c r="N29" i="2"/>
  <c r="W29" i="2" s="1"/>
  <c r="N28" i="2"/>
  <c r="W28" i="2" s="1"/>
  <c r="N27" i="2"/>
  <c r="W27" i="2" s="1"/>
  <c r="N26" i="2"/>
  <c r="W26" i="2" s="1"/>
  <c r="N25" i="2"/>
  <c r="W25" i="2" s="1"/>
  <c r="N24" i="2"/>
  <c r="W24" i="2" s="1"/>
  <c r="N23" i="2"/>
  <c r="W23" i="2" s="1"/>
  <c r="N22" i="2"/>
  <c r="W22" i="2" s="1"/>
  <c r="N21" i="2"/>
  <c r="W21" i="2" s="1"/>
  <c r="N20" i="2"/>
  <c r="W20" i="2" s="1"/>
  <c r="N19" i="2"/>
  <c r="W19" i="2" s="1"/>
  <c r="N18" i="2"/>
  <c r="W18" i="2" s="1"/>
  <c r="N17" i="2"/>
  <c r="W17" i="2" s="1"/>
  <c r="N16" i="2"/>
  <c r="W16" i="2" s="1"/>
  <c r="N15" i="2"/>
  <c r="W15" i="2" s="1"/>
  <c r="N14" i="2"/>
  <c r="W14" i="2" s="1"/>
  <c r="N13" i="2"/>
  <c r="W13" i="2" s="1"/>
  <c r="N12" i="2"/>
  <c r="W12" i="2" s="1"/>
  <c r="N11" i="2"/>
  <c r="W11" i="2" s="1"/>
  <c r="N10" i="2"/>
  <c r="W10" i="2" s="1"/>
  <c r="N9" i="2"/>
  <c r="W9" i="2" s="1"/>
  <c r="N8" i="2"/>
  <c r="W8" i="2" s="1"/>
  <c r="N7" i="2"/>
  <c r="W7" i="2" s="1"/>
  <c r="N6" i="2"/>
  <c r="W6" i="2" s="1"/>
  <c r="N5" i="2"/>
  <c r="W5" i="2" s="1"/>
  <c r="N4" i="2"/>
  <c r="W4" i="2" s="1"/>
  <c r="N3" i="2"/>
  <c r="W3" i="2" s="1"/>
  <c r="N2" i="2"/>
  <c r="W2" i="2" s="1"/>
  <c r="L86" i="1" l="1"/>
  <c r="O84" i="1"/>
  <c r="P84" i="1" s="1"/>
  <c r="O83" i="1"/>
  <c r="P83" i="1" s="1"/>
  <c r="O82" i="1"/>
  <c r="P82" i="1" s="1"/>
  <c r="O81" i="1"/>
  <c r="P81" i="1" s="1"/>
  <c r="O76" i="1"/>
  <c r="P76" i="1" s="1"/>
  <c r="O77" i="1"/>
  <c r="P77" i="1" s="1"/>
  <c r="O75" i="1"/>
  <c r="P75" i="1" s="1"/>
  <c r="O78" i="1"/>
  <c r="P78" i="1" s="1"/>
  <c r="O74" i="1"/>
  <c r="P74" i="1" s="1"/>
  <c r="O79" i="1"/>
  <c r="P79" i="1" s="1"/>
  <c r="O71" i="1"/>
  <c r="P71" i="1" s="1"/>
  <c r="O80" i="1"/>
  <c r="P80" i="1" s="1"/>
  <c r="O70" i="1"/>
  <c r="P70" i="1" s="1"/>
  <c r="O69" i="1"/>
  <c r="P69" i="1" s="1"/>
  <c r="O67" i="1"/>
  <c r="P67" i="1" s="1"/>
  <c r="O45" i="1"/>
  <c r="P45" i="1" s="1"/>
  <c r="O64" i="1"/>
  <c r="P64" i="1" s="1"/>
  <c r="O44" i="1"/>
  <c r="P44" i="1" s="1"/>
  <c r="O62" i="1"/>
  <c r="P62" i="1" s="1"/>
  <c r="O63" i="1"/>
  <c r="P63" i="1" s="1"/>
  <c r="O61" i="1"/>
  <c r="P61" i="1" s="1"/>
  <c r="O59" i="1"/>
  <c r="P59" i="1" s="1"/>
  <c r="O57" i="1"/>
  <c r="P57" i="1" s="1"/>
  <c r="O58" i="1"/>
  <c r="P58" i="1" s="1"/>
  <c r="O68" i="1"/>
  <c r="P68" i="1" s="1"/>
  <c r="O56" i="1"/>
  <c r="P56" i="1" s="1"/>
  <c r="O55" i="1"/>
  <c r="P55" i="1" s="1"/>
  <c r="O42" i="1"/>
  <c r="P42" i="1" s="1"/>
  <c r="O43" i="1"/>
  <c r="P43" i="1" s="1"/>
  <c r="O60" i="1"/>
  <c r="P60" i="1" s="1"/>
  <c r="O37" i="1"/>
  <c r="P37" i="1" s="1"/>
  <c r="O41" i="1"/>
  <c r="P41" i="1" s="1"/>
  <c r="O40" i="1"/>
  <c r="P40" i="1" s="1"/>
  <c r="O39" i="1"/>
  <c r="P39" i="1" s="1"/>
  <c r="O35" i="1"/>
  <c r="P35" i="1" s="1"/>
  <c r="O33" i="1"/>
  <c r="P33" i="1" s="1"/>
  <c r="O36" i="1"/>
  <c r="P36" i="1" s="1"/>
  <c r="O38" i="1"/>
  <c r="P38" i="1" s="1"/>
  <c r="O34" i="1"/>
  <c r="P34" i="1" s="1"/>
  <c r="O32" i="1"/>
  <c r="P32" i="1" s="1"/>
  <c r="O31" i="1"/>
  <c r="P31" i="1" s="1"/>
  <c r="O30" i="1"/>
  <c r="P30" i="1" s="1"/>
  <c r="O27" i="1"/>
  <c r="P27" i="1" s="1"/>
  <c r="O26" i="1"/>
  <c r="P26" i="1" s="1"/>
  <c r="O24" i="1"/>
  <c r="P24" i="1" s="1"/>
  <c r="O23" i="1"/>
  <c r="P23" i="1" s="1"/>
  <c r="O22" i="1"/>
  <c r="P22" i="1" s="1"/>
  <c r="O21" i="1"/>
  <c r="P21" i="1" s="1"/>
  <c r="O19" i="1"/>
  <c r="P19" i="1" s="1"/>
  <c r="O25" i="1"/>
  <c r="P25" i="1" s="1"/>
  <c r="O20" i="1"/>
  <c r="P20" i="1" s="1"/>
  <c r="O16" i="1"/>
  <c r="P16" i="1" s="1"/>
  <c r="O15" i="1"/>
  <c r="P15" i="1" s="1"/>
  <c r="O14" i="1"/>
  <c r="P14" i="1" s="1"/>
  <c r="O13" i="1"/>
  <c r="P13" i="1" s="1"/>
  <c r="O12" i="1"/>
  <c r="P12" i="1" s="1"/>
  <c r="O11" i="1"/>
  <c r="P11" i="1" s="1"/>
  <c r="O10" i="1"/>
  <c r="P10" i="1" s="1"/>
  <c r="O9" i="1"/>
  <c r="P9" i="1" s="1"/>
  <c r="O6" i="1"/>
  <c r="P6" i="1" s="1"/>
  <c r="O8" i="1"/>
  <c r="P8" i="1" s="1"/>
  <c r="O7" i="1"/>
  <c r="P7" i="1" s="1"/>
  <c r="O5" i="1"/>
  <c r="P5" i="1" s="1"/>
  <c r="O4" i="1"/>
  <c r="P4" i="1" s="1"/>
  <c r="N86" i="1"/>
  <c r="M86" i="1"/>
  <c r="G83" i="1" l="1"/>
  <c r="G82" i="1"/>
  <c r="G84" i="1"/>
  <c r="G81" i="1"/>
  <c r="G77" i="1"/>
  <c r="G75" i="1"/>
  <c r="G78" i="1"/>
  <c r="G79" i="1"/>
  <c r="G74" i="1"/>
  <c r="G71" i="1"/>
  <c r="T71" i="1" s="1"/>
  <c r="G80" i="1"/>
  <c r="G76" i="1"/>
  <c r="G70" i="1"/>
  <c r="G67" i="1"/>
  <c r="G45" i="1"/>
  <c r="T45" i="1" s="1"/>
  <c r="G64" i="1"/>
  <c r="T64" i="1" s="1"/>
  <c r="G62" i="1"/>
  <c r="G69" i="1"/>
  <c r="G63" i="1"/>
  <c r="G58" i="1"/>
  <c r="G59" i="1"/>
  <c r="G61" i="1"/>
  <c r="G57" i="1"/>
  <c r="G68" i="1"/>
  <c r="G55" i="1"/>
  <c r="G13" i="1"/>
  <c r="G37" i="1"/>
  <c r="G42" i="1"/>
  <c r="G43" i="1"/>
  <c r="G38" i="1"/>
  <c r="G40" i="1"/>
  <c r="G41" i="1"/>
  <c r="G44" i="1"/>
  <c r="G60" i="1"/>
  <c r="G39" i="1"/>
  <c r="G33" i="1"/>
  <c r="G34" i="1"/>
  <c r="G32" i="1"/>
  <c r="G56" i="1"/>
  <c r="G31" i="1"/>
  <c r="G30" i="1"/>
  <c r="G27" i="1"/>
  <c r="G35" i="1"/>
  <c r="G26" i="1"/>
  <c r="G11" i="1"/>
  <c r="G24" i="1"/>
  <c r="G23" i="1"/>
  <c r="G36" i="1"/>
  <c r="G20" i="1"/>
  <c r="G19" i="1"/>
  <c r="G15" i="1"/>
  <c r="G14" i="1"/>
  <c r="G22" i="1"/>
  <c r="G12" i="1"/>
  <c r="G10" i="1"/>
  <c r="G6" i="1"/>
  <c r="G25" i="1"/>
  <c r="G5" i="1"/>
  <c r="G21" i="1"/>
  <c r="G7" i="1"/>
  <c r="G9" i="1"/>
  <c r="G4" i="1"/>
  <c r="O86" i="1" l="1"/>
  <c r="P86" i="1" s="1"/>
  <c r="H13" i="1"/>
  <c r="Q86" i="1"/>
  <c r="T13" i="1"/>
  <c r="I86" i="1"/>
  <c r="H26" i="1"/>
  <c r="E86" i="1"/>
  <c r="F86" i="1"/>
  <c r="T34" i="1" l="1"/>
  <c r="S13" i="1"/>
  <c r="S34" i="1"/>
  <c r="X159" i="2"/>
  <c r="X160" i="2" s="1"/>
  <c r="W159" i="2"/>
  <c r="W160" i="2" s="1"/>
  <c r="V159" i="2"/>
  <c r="V160" i="2" s="1"/>
  <c r="U159" i="2"/>
  <c r="U160" i="2" s="1"/>
  <c r="T159" i="2"/>
  <c r="T160" i="2" s="1"/>
  <c r="S159" i="2"/>
  <c r="S160" i="2" s="1"/>
  <c r="R159" i="2"/>
  <c r="R160" i="2" s="1"/>
  <c r="Q159" i="2"/>
  <c r="Q160" i="2" s="1"/>
  <c r="P159" i="2"/>
  <c r="P160" i="2" s="1"/>
  <c r="O159" i="2"/>
  <c r="O160" i="2" s="1"/>
  <c r="N159" i="2"/>
  <c r="N160" i="2" s="1"/>
  <c r="M159" i="2"/>
  <c r="M160" i="2" s="1"/>
  <c r="L159" i="2"/>
  <c r="L160" i="2" s="1"/>
  <c r="K159" i="2"/>
  <c r="K160" i="2" s="1"/>
  <c r="J159" i="2"/>
  <c r="J160" i="2" s="1"/>
  <c r="I159" i="2"/>
  <c r="I160" i="2" s="1"/>
  <c r="H159" i="2"/>
  <c r="H160" i="2" s="1"/>
  <c r="F155" i="2"/>
  <c r="N87" i="1"/>
  <c r="S84" i="1"/>
  <c r="T83" i="1"/>
  <c r="S77" i="1"/>
  <c r="S75" i="1"/>
  <c r="S79" i="1"/>
  <c r="S71" i="1"/>
  <c r="H80" i="1"/>
  <c r="H84" i="1"/>
  <c r="S76" i="1"/>
  <c r="H70" i="1"/>
  <c r="T67" i="1"/>
  <c r="S45" i="1"/>
  <c r="H45" i="1"/>
  <c r="H63" i="1"/>
  <c r="T63" i="1"/>
  <c r="H57" i="1"/>
  <c r="H59" i="1"/>
  <c r="S57" i="1"/>
  <c r="H68" i="1"/>
  <c r="H55" i="1"/>
  <c r="S64" i="1"/>
  <c r="H64" i="1"/>
  <c r="T44" i="1"/>
  <c r="H42" i="1"/>
  <c r="T43" i="1"/>
  <c r="H38" i="1"/>
  <c r="T60" i="1"/>
  <c r="H41" i="1"/>
  <c r="T41" i="1"/>
  <c r="H60" i="1"/>
  <c r="T39" i="1"/>
  <c r="T61" i="1"/>
  <c r="S61" i="1"/>
  <c r="H61" i="1"/>
  <c r="H33" i="1"/>
  <c r="H58" i="1"/>
  <c r="T31" i="1"/>
  <c r="H32" i="1"/>
  <c r="T32" i="1"/>
  <c r="H31" i="1"/>
  <c r="T27" i="1"/>
  <c r="H27" i="1"/>
  <c r="T26" i="1"/>
  <c r="H11" i="1"/>
  <c r="H23" i="1"/>
  <c r="T6" i="1"/>
  <c r="T19" i="1"/>
  <c r="H36" i="1"/>
  <c r="H21" i="1"/>
  <c r="H19" i="1"/>
  <c r="G8" i="1"/>
  <c r="T8" i="1" s="1"/>
  <c r="G16" i="1"/>
  <c r="H16" i="1" s="1"/>
  <c r="T14" i="1"/>
  <c r="H14" i="1"/>
  <c r="T12" i="1"/>
  <c r="H12" i="1"/>
  <c r="T10" i="1"/>
  <c r="H6" i="1"/>
  <c r="S23" i="1"/>
  <c r="H20" i="1"/>
  <c r="T5" i="1"/>
  <c r="S5" i="1"/>
  <c r="H9" i="1"/>
  <c r="S4" i="1"/>
  <c r="S2" i="1"/>
  <c r="H1" i="1"/>
  <c r="S15" i="1" l="1"/>
  <c r="T16" i="1"/>
  <c r="T15" i="1"/>
  <c r="T30" i="1"/>
  <c r="T38" i="1"/>
  <c r="T55" i="1"/>
  <c r="S68" i="1"/>
  <c r="T81" i="1"/>
  <c r="T68" i="1"/>
  <c r="S82" i="1"/>
  <c r="S78" i="1"/>
  <c r="M87" i="1"/>
  <c r="S37" i="1"/>
  <c r="T9" i="1"/>
  <c r="S11" i="1"/>
  <c r="T37" i="1"/>
  <c r="H62" i="1"/>
  <c r="S33" i="1"/>
  <c r="T11" i="1"/>
  <c r="S59" i="1"/>
  <c r="T33" i="1"/>
  <c r="S58" i="1"/>
  <c r="T80" i="1"/>
  <c r="S20" i="1"/>
  <c r="T59" i="1"/>
  <c r="T58" i="1"/>
  <c r="T20" i="1"/>
  <c r="S40" i="1"/>
  <c r="S62" i="1"/>
  <c r="T70" i="1"/>
  <c r="S19" i="1"/>
  <c r="S9" i="1"/>
  <c r="T25" i="1"/>
  <c r="S21" i="1"/>
  <c r="T40" i="1"/>
  <c r="T62" i="1"/>
  <c r="S24" i="1"/>
  <c r="S7" i="1"/>
  <c r="T21" i="1"/>
  <c r="S42" i="1"/>
  <c r="S69" i="1"/>
  <c r="T24" i="1"/>
  <c r="S25" i="1"/>
  <c r="T7" i="1"/>
  <c r="T36" i="1"/>
  <c r="S27" i="1"/>
  <c r="S31" i="1"/>
  <c r="T42" i="1"/>
  <c r="H69" i="1"/>
  <c r="S74" i="1"/>
  <c r="N88" i="1"/>
  <c r="T56" i="1"/>
  <c r="S56" i="1"/>
  <c r="H22" i="1"/>
  <c r="H35" i="1"/>
  <c r="H43" i="1"/>
  <c r="S83" i="1"/>
  <c r="S67" i="1"/>
  <c r="T74" i="1"/>
  <c r="S63" i="1"/>
  <c r="T76" i="1"/>
  <c r="T23" i="1"/>
  <c r="S70" i="1"/>
  <c r="S81" i="1"/>
  <c r="S80" i="1"/>
  <c r="T79" i="1"/>
  <c r="T78" i="1"/>
  <c r="T77" i="1"/>
  <c r="T84" i="1"/>
  <c r="M88" i="1"/>
  <c r="H79" i="1"/>
  <c r="H75" i="1"/>
  <c r="H82" i="1"/>
  <c r="H67" i="1"/>
  <c r="H76" i="1"/>
  <c r="H81" i="1"/>
  <c r="H71" i="1"/>
  <c r="G86" i="1"/>
  <c r="H56" i="1"/>
  <c r="H25" i="1"/>
  <c r="H5" i="1"/>
  <c r="H44" i="1"/>
  <c r="T75" i="1"/>
  <c r="H7" i="1"/>
  <c r="H24" i="1"/>
  <c r="T82" i="1"/>
  <c r="H15" i="1"/>
  <c r="H34" i="1"/>
  <c r="H40" i="1"/>
  <c r="S55" i="1"/>
  <c r="S8" i="1"/>
  <c r="S10" i="1"/>
  <c r="S12" i="1"/>
  <c r="S14" i="1"/>
  <c r="S16" i="1"/>
  <c r="S22" i="1"/>
  <c r="S6" i="1"/>
  <c r="S36" i="1"/>
  <c r="S26" i="1"/>
  <c r="S30" i="1"/>
  <c r="S32" i="1"/>
  <c r="S38" i="1"/>
  <c r="S35" i="1"/>
  <c r="S39" i="1"/>
  <c r="S41" i="1"/>
  <c r="S60" i="1"/>
  <c r="S43" i="1"/>
  <c r="S44" i="1"/>
  <c r="T57" i="1"/>
  <c r="T69" i="1"/>
  <c r="H74" i="1"/>
  <c r="H78" i="1"/>
  <c r="H77" i="1"/>
  <c r="H83" i="1"/>
  <c r="H4" i="1"/>
  <c r="H8" i="1"/>
  <c r="H30" i="1"/>
  <c r="H39" i="1"/>
  <c r="H37" i="1"/>
  <c r="T22" i="1"/>
  <c r="T35" i="1"/>
  <c r="H10" i="1"/>
  <c r="T4" i="1"/>
  <c r="O87" i="1" l="1"/>
</calcChain>
</file>

<file path=xl/sharedStrings.xml><?xml version="1.0" encoding="utf-8"?>
<sst xmlns="http://schemas.openxmlformats.org/spreadsheetml/2006/main" count="441" uniqueCount="200">
  <si>
    <t>Stand</t>
  </si>
  <si>
    <t xml:space="preserve">Stand </t>
  </si>
  <si>
    <t>Mitgl.</t>
  </si>
  <si>
    <t>Jugend</t>
  </si>
  <si>
    <t>Erw.</t>
  </si>
  <si>
    <t>Gesamt</t>
  </si>
  <si>
    <t>%</t>
  </si>
  <si>
    <t>Familien</t>
  </si>
  <si>
    <t>VNr.</t>
  </si>
  <si>
    <t>Gruppe 1:    Vereine von 1 - 600 Mitgliedern</t>
  </si>
  <si>
    <t>TV Bad Iburg</t>
  </si>
  <si>
    <t>Hadashi Fürstenau</t>
  </si>
  <si>
    <t>SV Hollenstede</t>
  </si>
  <si>
    <t>Eickener Spielvereinigung</t>
  </si>
  <si>
    <t>Bippener Sportclub</t>
  </si>
  <si>
    <t>TV Pente</t>
  </si>
  <si>
    <t>TSV Ueffeln</t>
  </si>
  <si>
    <t>SV Oldendorf</t>
  </si>
  <si>
    <t>SC Achmer</t>
  </si>
  <si>
    <t>SC Epe Malgarten</t>
  </si>
  <si>
    <t>SG Voltlage</t>
  </si>
  <si>
    <t>FC Renslage</t>
  </si>
  <si>
    <t>BSA der HpH Bersenbrück</t>
  </si>
  <si>
    <t>x</t>
  </si>
  <si>
    <t>Gruppe 2:    Vereine von  601 - 900 Mitgliedern</t>
  </si>
  <si>
    <t>TV Gehrde</t>
  </si>
  <si>
    <t>SV Hesepe-Sögeln</t>
  </si>
  <si>
    <t>TSG Dissen</t>
  </si>
  <si>
    <t>SV Kettenkamp</t>
  </si>
  <si>
    <t>SV Fortuna 47 Eggermühlen</t>
  </si>
  <si>
    <t>VfL Bad Iburg</t>
  </si>
  <si>
    <t>SV Alfhausen</t>
  </si>
  <si>
    <t>OFV Ostercappeln</t>
  </si>
  <si>
    <t>SV Blau-Weiß Merzen</t>
  </si>
  <si>
    <t>Gruppe 3:    Vereine von  901  - 1200 Mitgliedern</t>
  </si>
  <si>
    <t>SG Hankenberge-Wellendorf</t>
  </si>
  <si>
    <t>SV Harderberg</t>
  </si>
  <si>
    <t>TuS Badbergen</t>
  </si>
  <si>
    <t>BSV Holzhausen</t>
  </si>
  <si>
    <t>TuS Hilter</t>
  </si>
  <si>
    <t>TV Bissendorf Holte</t>
  </si>
  <si>
    <t>TV Schledehausen</t>
  </si>
  <si>
    <t>SV Viktoria Gesmold</t>
  </si>
  <si>
    <t>Spvg Fürstenau</t>
  </si>
  <si>
    <t>SuS Buer</t>
  </si>
  <si>
    <t>QTSV Quakenbrück</t>
  </si>
  <si>
    <t>VfL Lintorf</t>
  </si>
  <si>
    <t>Spvg Niedermark</t>
  </si>
  <si>
    <t>SV Nortrup</t>
  </si>
  <si>
    <t>TuS Bad Rothenfelde</t>
  </si>
  <si>
    <t xml:space="preserve">TuS Bad Essen </t>
  </si>
  <si>
    <t>TV "Gut Heil" Gmhütte</t>
  </si>
  <si>
    <t>Concordia Belm-Powe</t>
  </si>
  <si>
    <t>Gruppe 4:    Vereine von 1201 - 1400 Mitgliedern</t>
  </si>
  <si>
    <t>SV Eintracht Neuenkirchen</t>
  </si>
  <si>
    <t>TuS Bersenbrück</t>
  </si>
  <si>
    <t>VfL Kloster Oesede</t>
  </si>
  <si>
    <t>SV Bad Laer</t>
  </si>
  <si>
    <t>TSV Riemsloh</t>
  </si>
  <si>
    <t>TSV Wallenhorst</t>
  </si>
  <si>
    <t>SV Hunteburg</t>
  </si>
  <si>
    <t>TV Neuenkirchen</t>
  </si>
  <si>
    <t>Gruppe 5:   Vereine von 1401 - 1600 Mitgliedern</t>
  </si>
  <si>
    <t>TuS Borgloh</t>
  </si>
  <si>
    <t>TV Wellingholzhausen</t>
  </si>
  <si>
    <t>SC Glandorf</t>
  </si>
  <si>
    <t>Spvg Gaste Hasbergen</t>
  </si>
  <si>
    <t>TuS Engter</t>
  </si>
  <si>
    <t>TV 01 Bohmte</t>
  </si>
  <si>
    <t>TuS Eintr. Rulle</t>
  </si>
  <si>
    <t>Gruppe 6:    Vereine von 1601  und mehr Mitgliedern</t>
  </si>
  <si>
    <t>TuS Bramsche</t>
  </si>
  <si>
    <t>SV Quitt Ankum</t>
  </si>
  <si>
    <t>SC Melle 03</t>
  </si>
  <si>
    <t>TSV Westerhausen-Föckinghs.</t>
  </si>
  <si>
    <t>Hagener SV</t>
  </si>
  <si>
    <t>SF Oesede</t>
  </si>
  <si>
    <t>Blau Weiß Hollage</t>
  </si>
  <si>
    <t>Verein / Schule</t>
  </si>
  <si>
    <t>Jugendl</t>
  </si>
  <si>
    <t>Erw</t>
  </si>
  <si>
    <t>Plakate A2</t>
  </si>
  <si>
    <t>Plakate A3 Erwachsene</t>
  </si>
  <si>
    <t>Plakate A3 Jugendliche</t>
  </si>
  <si>
    <t>Faltblätter</t>
  </si>
  <si>
    <t>Einzel-Prüfkarten</t>
  </si>
  <si>
    <t>Gruppen-Prüfblöcke</t>
  </si>
  <si>
    <t>Prüfungsweigweiser</t>
  </si>
  <si>
    <t>Prüfkarten - Handicap</t>
  </si>
  <si>
    <t>Gruppen-Prüfblöcke Handicap</t>
  </si>
  <si>
    <t>Flyer - Handicap Alltagssprache</t>
  </si>
  <si>
    <t>Flyer - Handicap Leichte Sprache</t>
  </si>
  <si>
    <t>Laufzettel - Vordruck</t>
  </si>
  <si>
    <t>Vordruck Familien</t>
  </si>
  <si>
    <t>Vordruck Schwimmnachweis</t>
  </si>
  <si>
    <t>Sicherheitshinweise</t>
  </si>
  <si>
    <t>Sparkassenfaltblätter</t>
  </si>
  <si>
    <t>Datenschutz</t>
  </si>
  <si>
    <t>Greselius-Gymnasium Bramsche</t>
  </si>
  <si>
    <t>Grundschule Alfhausen</t>
  </si>
  <si>
    <t>Grundschule Ankum</t>
  </si>
  <si>
    <t>Grundschule Bad Rothenfelde</t>
  </si>
  <si>
    <t>Grundschule Belm</t>
  </si>
  <si>
    <t>Grundschule Bersenbrück</t>
  </si>
  <si>
    <t>Grundschule Bissendorf mit Sprachheilklassen</t>
  </si>
  <si>
    <t>Grundschule Glandorf</t>
  </si>
  <si>
    <t>Grundschule Herringhausen</t>
  </si>
  <si>
    <t>Grundschule Lintorf</t>
  </si>
  <si>
    <t>Grundschule Menslage</t>
  </si>
  <si>
    <t>Grundschule Merzen</t>
  </si>
  <si>
    <t>Grundschule Nortrup</t>
  </si>
  <si>
    <t>Grundschule Ueffeln</t>
  </si>
  <si>
    <t>Grundschule Wissingen</t>
  </si>
  <si>
    <t>Gymnasium Bad Essen</t>
  </si>
  <si>
    <t>Gymnasium Bad Iburg</t>
  </si>
  <si>
    <t>Gymnasium Bersenbrück</t>
  </si>
  <si>
    <t>Gymnasium Melle</t>
  </si>
  <si>
    <t>Gymnasium Oesede</t>
  </si>
  <si>
    <t>Hasetalschule Quakenbrück</t>
  </si>
  <si>
    <t>Keding Grundschule Kettenkamp</t>
  </si>
  <si>
    <t>Oberschule Artland</t>
  </si>
  <si>
    <t>Oberschule Bohmte</t>
  </si>
  <si>
    <t>Paul-Moor-Schule Bersenbrück</t>
  </si>
  <si>
    <t>VGS Gehrde</t>
  </si>
  <si>
    <t>Vers.Inst.San.Mat. Quakenbrück</t>
  </si>
  <si>
    <t>Materialzusendung</t>
  </si>
  <si>
    <t>Lieferung</t>
  </si>
  <si>
    <t>Pakete</t>
  </si>
  <si>
    <t>Rest</t>
  </si>
  <si>
    <t>Quakenbrücker SC</t>
  </si>
  <si>
    <t>SV Bad Rothenfelde</t>
  </si>
  <si>
    <t>Mitglieder per 01.01.2024</t>
  </si>
  <si>
    <t>Sportabzeichen Wettbewerb der Vereine 2024</t>
  </si>
  <si>
    <t>Sportabzeichen Wettbewerb der Vereine 2025</t>
  </si>
  <si>
    <t>Mitglieder per 01.01.2025</t>
  </si>
  <si>
    <t>Naumann / digital</t>
  </si>
  <si>
    <t>OBS am Sonnenberg</t>
  </si>
  <si>
    <t>Realschule Bramsche</t>
  </si>
  <si>
    <t>Grundschule Dissen</t>
  </si>
  <si>
    <t>Overbergschule Voltlage</t>
  </si>
  <si>
    <t>Grundschule Riemsloh</t>
  </si>
  <si>
    <t>Johannesschule Rieste</t>
  </si>
  <si>
    <t>Katharinaschule Wallenhorst</t>
  </si>
  <si>
    <t>Grundschule Hengelage</t>
  </si>
  <si>
    <t>Susanne-Raming-Schule</t>
  </si>
  <si>
    <t>IGS Fürstenau</t>
  </si>
  <si>
    <t>Heimstatt-Clemens-August</t>
  </si>
  <si>
    <t>Antoniusschule Georgsmarienhütte</t>
  </si>
  <si>
    <t>Artland-Gymnasium-Quakenbrück</t>
  </si>
  <si>
    <t>Bühner-Bach-Schule</t>
  </si>
  <si>
    <t>Erich-Kästner-Schule-Bohmte</t>
  </si>
  <si>
    <t>Erich-Kästner-Schule-Hollage</t>
  </si>
  <si>
    <t>Freiherr-vom-Stein-Schule</t>
  </si>
  <si>
    <t>Geschwister-Scholl-Oberschule Bad Laer</t>
  </si>
  <si>
    <t>Goode-Weg-Schule</t>
  </si>
  <si>
    <t>Graf-Ludolf-Schule</t>
  </si>
  <si>
    <t>Grönenbergschule Melle</t>
  </si>
  <si>
    <t>Grund- und Hauptschule Badbergen</t>
  </si>
  <si>
    <t>Grundschule "Am Langen Esch"</t>
  </si>
  <si>
    <t>Grundschule am Harderberg</t>
  </si>
  <si>
    <t>Grundschule am Salzbach</t>
  </si>
  <si>
    <t>Grundschule Bad Essen</t>
  </si>
  <si>
    <t>Grundschule Eicken-Bruche</t>
  </si>
  <si>
    <t>Grundschule Engter</t>
  </si>
  <si>
    <t>Grundschule Fürstenau</t>
  </si>
  <si>
    <t>Grundschule Gesmold</t>
  </si>
  <si>
    <t>Grundschule Icker</t>
  </si>
  <si>
    <t>Grundschule im Engelgarten</t>
  </si>
  <si>
    <t>Grundschule Lechtingen</t>
  </si>
  <si>
    <t>Grundschule Neuenkirchen im Hülsen</t>
  </si>
  <si>
    <t>Grundschule Oldendorf</t>
  </si>
  <si>
    <t>Grundschule Powe</t>
  </si>
  <si>
    <t>Grundschule Vehrte</t>
  </si>
  <si>
    <t>Grundschule Wehrendorf</t>
  </si>
  <si>
    <t>Grundschule Wellendorf</t>
  </si>
  <si>
    <t>Grundschule Wellingholzhausen</t>
  </si>
  <si>
    <t>Hauptschule Bramsche</t>
  </si>
  <si>
    <t>Hermann-Freye-Gesamtschule</t>
  </si>
  <si>
    <t>Honigmoor Schule</t>
  </si>
  <si>
    <t>Hüggelschule Hasbergen</t>
  </si>
  <si>
    <t>IGS Bramsche</t>
  </si>
  <si>
    <t>IGS Melle</t>
  </si>
  <si>
    <t>Johannisschule Wallenhorst</t>
  </si>
  <si>
    <t>Lindenschule Buer</t>
  </si>
  <si>
    <t>Ludwig-Windhorst-Schule Glandorf</t>
  </si>
  <si>
    <t>Marienschule Fürstenau</t>
  </si>
  <si>
    <t>Oberschule Ankum</t>
  </si>
  <si>
    <t>Oberschule Bissendorf</t>
  </si>
  <si>
    <t>OBS Hilter</t>
  </si>
  <si>
    <t>Realschule Georgsmariebhütte</t>
  </si>
  <si>
    <t>Realschule Wallenhorst</t>
  </si>
  <si>
    <t>Regenbogenschule</t>
  </si>
  <si>
    <t>Sandhorstschule</t>
  </si>
  <si>
    <t>Schule am Berg</t>
  </si>
  <si>
    <t>Süderbergschule</t>
  </si>
  <si>
    <t>Von-Ravensberg-Schule</t>
  </si>
  <si>
    <t>Wiehengebirgsschule</t>
  </si>
  <si>
    <t>Wilhelm-Busch-Schule Bramsche</t>
  </si>
  <si>
    <t>Wilhelm-Busch-Schule Hunteburg</t>
  </si>
  <si>
    <t>Wilhelm-Fredemann-Oberschule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</si>
</sst>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.0"/>
    <numFmt numFmtId="165" formatCode="#,##0%;[Red]\-#,##0%"/>
    <numFmt numFmtId="166" formatCode="0_ ;[Red]\-0\ "/>
  </numFmts>
  <fonts count="14" x14ac:knownFonts="1">
    <font>
      <sz val="10"/>
      <color theme="1"/>
      <name val="Arial"/>
    </font>
    <font>
      <sz val="1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92D050"/>
        <bgColor rgb="FF92D050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4" tint="0.59999389629810485"/>
        <bgColor theme="4" tint="0.59999389629810485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Protection="0"/>
    <xf numFmtId="9" fontId="1" fillId="0" borderId="0" applyFont="0" applyFill="0" applyBorder="0" applyProtection="0"/>
    <xf numFmtId="0" fontId="1" fillId="0" borderId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38" fontId="5" fillId="0" borderId="0" xfId="0" applyNumberFormat="1" applyFont="1"/>
    <xf numFmtId="0" fontId="6" fillId="0" borderId="0" xfId="0" applyFont="1"/>
    <xf numFmtId="0" fontId="7" fillId="0" borderId="0" xfId="0" applyFont="1"/>
    <xf numFmtId="0" fontId="5" fillId="0" borderId="1" xfId="0" applyFont="1" applyBorder="1" applyAlignment="1">
      <alignment horizontal="center"/>
    </xf>
    <xf numFmtId="14" fontId="5" fillId="0" borderId="0" xfId="0" applyNumberFormat="1" applyFont="1"/>
    <xf numFmtId="0" fontId="7" fillId="0" borderId="0" xfId="0" applyFont="1" applyAlignment="1">
      <alignment horizontal="left"/>
    </xf>
    <xf numFmtId="38" fontId="5" fillId="0" borderId="0" xfId="0" applyNumberFormat="1" applyFont="1" applyAlignment="1">
      <alignment horizontal="center"/>
    </xf>
    <xf numFmtId="0" fontId="4" fillId="0" borderId="2" xfId="0" applyFont="1" applyBorder="1"/>
    <xf numFmtId="0" fontId="5" fillId="0" borderId="3" xfId="0" applyFont="1" applyBorder="1"/>
    <xf numFmtId="0" fontId="0" fillId="0" borderId="0" xfId="0" applyAlignment="1">
      <alignment horizontal="center"/>
    </xf>
    <xf numFmtId="0" fontId="2" fillId="0" borderId="2" xfId="0" applyFont="1" applyBorder="1"/>
    <xf numFmtId="0" fontId="5" fillId="0" borderId="2" xfId="0" applyFont="1" applyBorder="1" applyAlignment="1">
      <alignment horizontal="center"/>
    </xf>
    <xf numFmtId="164" fontId="0" fillId="0" borderId="2" xfId="0" applyNumberFormat="1" applyBorder="1"/>
    <xf numFmtId="0" fontId="0" fillId="0" borderId="2" xfId="0" applyBorder="1"/>
    <xf numFmtId="165" fontId="6" fillId="0" borderId="0" xfId="2" applyNumberFormat="1" applyFont="1"/>
    <xf numFmtId="164" fontId="6" fillId="0" borderId="0" xfId="0" applyNumberFormat="1" applyFont="1" applyAlignment="1">
      <alignment horizontal="center"/>
    </xf>
    <xf numFmtId="38" fontId="6" fillId="0" borderId="0" xfId="0" applyNumberFormat="1" applyFont="1"/>
    <xf numFmtId="164" fontId="2" fillId="0" borderId="0" xfId="0" applyNumberFormat="1" applyFont="1" applyAlignment="1">
      <alignment horizontal="center"/>
    </xf>
    <xf numFmtId="164" fontId="0" fillId="0" borderId="0" xfId="0" applyNumberFormat="1"/>
    <xf numFmtId="0" fontId="4" fillId="0" borderId="4" xfId="0" applyFont="1" applyBorder="1"/>
    <xf numFmtId="0" fontId="2" fillId="0" borderId="5" xfId="0" applyFont="1" applyBorder="1"/>
    <xf numFmtId="2" fontId="0" fillId="0" borderId="0" xfId="0" applyNumberFormat="1"/>
    <xf numFmtId="166" fontId="8" fillId="0" borderId="0" xfId="0" applyNumberFormat="1" applyFont="1"/>
    <xf numFmtId="38" fontId="8" fillId="0" borderId="0" xfId="0" applyNumberFormat="1" applyFont="1"/>
    <xf numFmtId="0" fontId="4" fillId="0" borderId="0" xfId="0" applyFont="1" applyAlignment="1">
      <alignment horizontal="right"/>
    </xf>
    <xf numFmtId="165" fontId="8" fillId="0" borderId="0" xfId="2" applyNumberFormat="1" applyFont="1" applyAlignment="1">
      <alignment horizontal="center"/>
    </xf>
    <xf numFmtId="0" fontId="9" fillId="0" borderId="0" xfId="3" applyFont="1"/>
    <xf numFmtId="0" fontId="10" fillId="0" borderId="0" xfId="3" applyFont="1"/>
    <xf numFmtId="0" fontId="11" fillId="0" borderId="0" xfId="3" applyFont="1"/>
    <xf numFmtId="0" fontId="9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11" fillId="3" borderId="2" xfId="3" applyFont="1" applyFill="1" applyBorder="1" applyAlignment="1">
      <alignment horizontal="center" textRotation="90"/>
    </xf>
    <xf numFmtId="0" fontId="9" fillId="3" borderId="2" xfId="3" applyFont="1" applyFill="1" applyBorder="1" applyAlignment="1">
      <alignment textRotation="90"/>
    </xf>
    <xf numFmtId="0" fontId="11" fillId="0" borderId="2" xfId="3" applyFont="1" applyBorder="1" applyAlignment="1">
      <alignment horizontal="center" textRotation="90"/>
    </xf>
    <xf numFmtId="0" fontId="11" fillId="2" borderId="2" xfId="3" applyFont="1" applyFill="1" applyBorder="1" applyAlignment="1">
      <alignment horizontal="center" textRotation="90"/>
    </xf>
    <xf numFmtId="0" fontId="9" fillId="4" borderId="2" xfId="3" applyFont="1" applyFill="1" applyBorder="1" applyAlignment="1">
      <alignment horizontal="center" textRotation="90"/>
    </xf>
    <xf numFmtId="0" fontId="12" fillId="3" borderId="2" xfId="3" applyFont="1" applyFill="1" applyBorder="1" applyAlignment="1">
      <alignment horizontal="center"/>
    </xf>
    <xf numFmtId="0" fontId="9" fillId="3" borderId="2" xfId="3" applyFont="1" applyFill="1" applyBorder="1"/>
    <xf numFmtId="0" fontId="11" fillId="0" borderId="2" xfId="3" applyFont="1" applyBorder="1" applyAlignment="1">
      <alignment horizontal="center"/>
    </xf>
    <xf numFmtId="0" fontId="9" fillId="2" borderId="2" xfId="3" applyFont="1" applyFill="1" applyBorder="1" applyAlignment="1">
      <alignment horizontal="center"/>
    </xf>
    <xf numFmtId="0" fontId="9" fillId="4" borderId="2" xfId="3" applyFont="1" applyFill="1" applyBorder="1"/>
    <xf numFmtId="0" fontId="9" fillId="2" borderId="2" xfId="3" applyFont="1" applyFill="1" applyBorder="1"/>
    <xf numFmtId="0" fontId="10" fillId="5" borderId="2" xfId="3" applyFont="1" applyFill="1" applyBorder="1"/>
    <xf numFmtId="0" fontId="10" fillId="3" borderId="2" xfId="3" applyFont="1" applyFill="1" applyBorder="1" applyAlignment="1">
      <alignment horizontal="center"/>
    </xf>
    <xf numFmtId="0" fontId="10" fillId="6" borderId="2" xfId="3" applyFont="1" applyFill="1" applyBorder="1"/>
    <xf numFmtId="0" fontId="9" fillId="2" borderId="0" xfId="3" applyFont="1" applyFill="1"/>
    <xf numFmtId="0" fontId="12" fillId="0" borderId="0" xfId="3" applyFont="1"/>
    <xf numFmtId="0" fontId="11" fillId="0" borderId="2" xfId="3" applyFont="1" applyBorder="1" applyAlignment="1">
      <alignment horizontal="right"/>
    </xf>
    <xf numFmtId="0" fontId="9" fillId="4" borderId="2" xfId="3" applyFont="1" applyFill="1" applyBorder="1" applyAlignment="1">
      <alignment horizontal="center"/>
    </xf>
    <xf numFmtId="0" fontId="13" fillId="0" borderId="0" xfId="0" applyFont="1"/>
    <xf numFmtId="0" fontId="10" fillId="0" borderId="2" xfId="3" applyFont="1" applyBorder="1"/>
    <xf numFmtId="0" fontId="10" fillId="3" borderId="6" xfId="3" applyFont="1" applyFill="1" applyBorder="1" applyAlignment="1">
      <alignment horizontal="center"/>
    </xf>
    <xf numFmtId="0" fontId="9" fillId="3" borderId="6" xfId="3" applyFont="1" applyFill="1" applyBorder="1"/>
    <xf numFmtId="0" fontId="12" fillId="0" borderId="0" xfId="3" applyFont="1" applyAlignment="1">
      <alignment horizontal="center"/>
    </xf>
    <xf numFmtId="0" fontId="10" fillId="0" borderId="0" xfId="3" applyFont="1" applyAlignment="1">
      <alignment horizontal="center"/>
    </xf>
    <xf numFmtId="14" fontId="5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4" fontId="7" fillId="0" borderId="0" xfId="0" applyNumberFormat="1" applyFont="1" applyAlignment="1">
      <alignment horizontal="center"/>
    </xf>
  </cellXfs>
  <cellStyles count="4">
    <cellStyle name="Euro" xfId="1" xr:uid="{00000000-0005-0000-0000-000000000000}"/>
    <cellStyle name="Prozent" xfId="2" builtinId="5"/>
    <cellStyle name="Standard" xfId="0" builtinId="0"/>
    <cellStyle name="Standard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8"/>
  <sheetViews>
    <sheetView tabSelected="1" zoomScale="145" zoomScaleNormal="145" workbookViewId="0">
      <selection activeCell="D84" sqref="D4:D84"/>
    </sheetView>
  </sheetViews>
  <sheetFormatPr baseColWidth="10" defaultColWidth="11.3828125" defaultRowHeight="17.600000000000001" x14ac:dyDescent="0.4"/>
  <cols>
    <col min="1" max="1" width="3.84375" style="2" bestFit="1" customWidth="1"/>
    <col min="2" max="2" width="9" style="1" hidden="1" customWidth="1"/>
    <col min="3" max="3" width="31.3828125" style="3" customWidth="1"/>
    <col min="4" max="4" width="7.69140625" style="1" bestFit="1" customWidth="1"/>
    <col min="5" max="5" width="9.3828125" style="1" customWidth="1"/>
    <col min="6" max="6" width="9.15234375" style="1" customWidth="1"/>
    <col min="7" max="7" width="10" style="4" customWidth="1"/>
    <col min="8" max="8" width="7.3828125" customWidth="1"/>
    <col min="9" max="9" width="9.84375" style="5" bestFit="1" customWidth="1"/>
    <col min="10" max="10" width="3.15234375" style="6" customWidth="1"/>
    <col min="11" max="11" width="31.3828125" style="3" customWidth="1"/>
    <col min="12" max="12" width="7.3046875" style="1" customWidth="1"/>
    <col min="13" max="13" width="9.3828125" style="1" customWidth="1"/>
    <col min="14" max="14" width="9.15234375" style="1" customWidth="1"/>
    <col min="15" max="15" width="10" style="4" customWidth="1"/>
    <col min="16" max="16" width="7.3828125" customWidth="1"/>
    <col min="17" max="17" width="9.84375" style="5" customWidth="1"/>
    <col min="18" max="18" width="3.53515625" style="1" customWidth="1"/>
    <col min="19" max="19" width="7.69140625" style="7" customWidth="1"/>
    <col min="20" max="20" width="6.53515625" style="8" bestFit="1" customWidth="1"/>
    <col min="21" max="16384" width="11.3828125" style="1"/>
  </cols>
  <sheetData>
    <row r="1" spans="1:20" ht="18" customHeight="1" x14ac:dyDescent="0.4">
      <c r="C1" s="9" t="s">
        <v>133</v>
      </c>
      <c r="D1" s="5"/>
      <c r="G1" s="10" t="s">
        <v>0</v>
      </c>
      <c r="H1" s="62">
        <f ca="1">NOW()</f>
        <v>46140.590735185186</v>
      </c>
      <c r="I1" s="62"/>
      <c r="K1" s="9" t="s">
        <v>132</v>
      </c>
      <c r="L1" s="5"/>
      <c r="O1" s="10" t="s">
        <v>1</v>
      </c>
      <c r="P1" s="63">
        <v>45382</v>
      </c>
      <c r="Q1" s="63"/>
      <c r="R1" s="11"/>
    </row>
    <row r="2" spans="1:20" ht="18" customHeight="1" x14ac:dyDescent="0.4">
      <c r="C2" s="12" t="s">
        <v>134</v>
      </c>
      <c r="D2" s="1" t="s">
        <v>2</v>
      </c>
      <c r="E2" s="1" t="s">
        <v>3</v>
      </c>
      <c r="F2" s="6" t="s">
        <v>4</v>
      </c>
      <c r="G2" s="4" t="s">
        <v>5</v>
      </c>
      <c r="H2" s="6" t="s">
        <v>6</v>
      </c>
      <c r="I2" s="6" t="s">
        <v>7</v>
      </c>
      <c r="K2" s="12" t="s">
        <v>131</v>
      </c>
      <c r="L2" s="1" t="s">
        <v>2</v>
      </c>
      <c r="M2" s="1" t="s">
        <v>3</v>
      </c>
      <c r="N2" s="6" t="s">
        <v>4</v>
      </c>
      <c r="O2" s="4" t="s">
        <v>5</v>
      </c>
      <c r="P2" s="6" t="s">
        <v>6</v>
      </c>
      <c r="Q2" s="6" t="s">
        <v>7</v>
      </c>
      <c r="S2" s="13" t="str">
        <f>"+/-"</f>
        <v>+/-</v>
      </c>
    </row>
    <row r="3" spans="1:20" ht="18" customHeight="1" x14ac:dyDescent="0.4">
      <c r="B3" s="14" t="s">
        <v>8</v>
      </c>
      <c r="C3" s="9" t="s">
        <v>9</v>
      </c>
      <c r="D3" s="15"/>
      <c r="E3" s="5"/>
      <c r="F3" s="6"/>
      <c r="H3" s="16"/>
      <c r="I3" s="4"/>
      <c r="K3" s="9" t="s">
        <v>9</v>
      </c>
      <c r="L3" s="15"/>
      <c r="M3" s="5"/>
      <c r="N3" s="6"/>
      <c r="P3" s="16"/>
      <c r="Q3" s="4"/>
    </row>
    <row r="4" spans="1:20" ht="18" customHeight="1" x14ac:dyDescent="0.4">
      <c r="A4" s="2">
        <v>1</v>
      </c>
      <c r="B4" s="17">
        <v>474050</v>
      </c>
      <c r="C4" s="14" t="s">
        <v>10</v>
      </c>
      <c r="D4" s="17">
        <v>354</v>
      </c>
      <c r="E4" s="17">
        <v>138</v>
      </c>
      <c r="F4" s="17">
        <v>10</v>
      </c>
      <c r="G4" s="18">
        <f t="shared" ref="G4:G16" si="0">SUM(E4+F4)</f>
        <v>148</v>
      </c>
      <c r="H4" s="19">
        <f t="shared" ref="H4:H16" si="1">SUM((G4*100)/D4)</f>
        <v>41.807909604519772</v>
      </c>
      <c r="I4" s="20"/>
      <c r="K4" s="14" t="s">
        <v>10</v>
      </c>
      <c r="L4" s="17">
        <v>292</v>
      </c>
      <c r="M4" s="17">
        <v>156</v>
      </c>
      <c r="N4" s="17">
        <v>7</v>
      </c>
      <c r="O4" s="18">
        <f t="shared" ref="O4:O16" si="2">SUM(M4+N4)</f>
        <v>163</v>
      </c>
      <c r="P4" s="19">
        <f t="shared" ref="P4:P16" si="3">SUM((O4*100)/L4)</f>
        <v>55.821917808219176</v>
      </c>
      <c r="Q4" s="20"/>
      <c r="S4" s="7">
        <f t="shared" ref="S4:S16" si="4">G4-O4</f>
        <v>-15</v>
      </c>
      <c r="T4" s="21">
        <f t="shared" ref="T4:T16" si="5">G4/O4-1</f>
        <v>-9.2024539877300637E-2</v>
      </c>
    </row>
    <row r="5" spans="1:20" ht="18" customHeight="1" x14ac:dyDescent="0.4">
      <c r="A5" s="2">
        <v>2</v>
      </c>
      <c r="B5" s="17"/>
      <c r="C5" s="14" t="s">
        <v>28</v>
      </c>
      <c r="D5" s="17">
        <v>583</v>
      </c>
      <c r="E5" s="17">
        <v>63</v>
      </c>
      <c r="F5" s="17">
        <v>30</v>
      </c>
      <c r="G5" s="18">
        <f t="shared" si="0"/>
        <v>93</v>
      </c>
      <c r="H5" s="19">
        <f t="shared" si="1"/>
        <v>15.95197255574614</v>
      </c>
      <c r="I5" s="20">
        <v>2</v>
      </c>
      <c r="K5" s="14" t="s">
        <v>28</v>
      </c>
      <c r="L5" s="17">
        <v>591</v>
      </c>
      <c r="M5" s="17">
        <v>60</v>
      </c>
      <c r="N5" s="17">
        <v>26</v>
      </c>
      <c r="O5" s="18">
        <f t="shared" si="2"/>
        <v>86</v>
      </c>
      <c r="P5" s="19">
        <f t="shared" si="3"/>
        <v>14.551607445008461</v>
      </c>
      <c r="Q5" s="20"/>
      <c r="S5" s="7">
        <f t="shared" si="4"/>
        <v>7</v>
      </c>
      <c r="T5" s="21">
        <f t="shared" si="5"/>
        <v>8.1395348837209225E-2</v>
      </c>
    </row>
    <row r="6" spans="1:20" ht="16" customHeight="1" x14ac:dyDescent="0.4">
      <c r="A6" s="2">
        <v>3</v>
      </c>
      <c r="B6" s="17">
        <v>471440</v>
      </c>
      <c r="C6" s="14" t="s">
        <v>15</v>
      </c>
      <c r="D6" s="17">
        <v>369</v>
      </c>
      <c r="E6" s="17">
        <v>16</v>
      </c>
      <c r="F6" s="17">
        <v>30</v>
      </c>
      <c r="G6" s="18">
        <f t="shared" si="0"/>
        <v>46</v>
      </c>
      <c r="H6" s="19">
        <f t="shared" si="1"/>
        <v>12.466124661246612</v>
      </c>
      <c r="I6" s="20">
        <v>3</v>
      </c>
      <c r="K6" s="14" t="s">
        <v>15</v>
      </c>
      <c r="L6" s="17">
        <v>392</v>
      </c>
      <c r="M6" s="17">
        <v>13</v>
      </c>
      <c r="N6" s="17">
        <v>28</v>
      </c>
      <c r="O6" s="18">
        <f t="shared" si="2"/>
        <v>41</v>
      </c>
      <c r="P6" s="19">
        <f t="shared" si="3"/>
        <v>10.459183673469388</v>
      </c>
      <c r="Q6" s="20">
        <v>3</v>
      </c>
      <c r="S6" s="7">
        <f t="shared" si="4"/>
        <v>5</v>
      </c>
      <c r="T6" s="21">
        <f t="shared" si="5"/>
        <v>0.12195121951219523</v>
      </c>
    </row>
    <row r="7" spans="1:20" ht="18" customHeight="1" x14ac:dyDescent="0.4">
      <c r="B7" s="17">
        <v>470160</v>
      </c>
      <c r="C7" s="14" t="s">
        <v>12</v>
      </c>
      <c r="D7" s="17">
        <v>497</v>
      </c>
      <c r="E7" s="17">
        <v>34</v>
      </c>
      <c r="F7" s="17">
        <v>27</v>
      </c>
      <c r="G7" s="18">
        <f t="shared" si="0"/>
        <v>61</v>
      </c>
      <c r="H7" s="19">
        <f t="shared" si="1"/>
        <v>12.273641851106639</v>
      </c>
      <c r="I7" s="20">
        <v>4</v>
      </c>
      <c r="K7" s="14" t="s">
        <v>12</v>
      </c>
      <c r="L7" s="17">
        <v>458</v>
      </c>
      <c r="M7" s="17">
        <v>21</v>
      </c>
      <c r="N7" s="17">
        <v>42</v>
      </c>
      <c r="O7" s="18">
        <f t="shared" si="2"/>
        <v>63</v>
      </c>
      <c r="P7" s="19">
        <f t="shared" si="3"/>
        <v>13.755458515283843</v>
      </c>
      <c r="Q7" s="20">
        <v>7</v>
      </c>
      <c r="S7" s="7">
        <f t="shared" si="4"/>
        <v>-2</v>
      </c>
      <c r="T7" s="21">
        <f t="shared" si="5"/>
        <v>-3.1746031746031744E-2</v>
      </c>
    </row>
    <row r="8" spans="1:20" ht="18" customHeight="1" x14ac:dyDescent="0.4">
      <c r="B8" s="17"/>
      <c r="C8" s="14" t="s">
        <v>22</v>
      </c>
      <c r="D8" s="17">
        <v>88</v>
      </c>
      <c r="E8" s="17">
        <v>7</v>
      </c>
      <c r="F8" s="17">
        <v>1</v>
      </c>
      <c r="G8" s="18">
        <f t="shared" si="0"/>
        <v>8</v>
      </c>
      <c r="H8" s="19">
        <f t="shared" si="1"/>
        <v>9.0909090909090917</v>
      </c>
      <c r="I8" s="20"/>
      <c r="K8" s="14" t="s">
        <v>22</v>
      </c>
      <c r="L8" s="17">
        <v>92</v>
      </c>
      <c r="M8" s="17">
        <v>8</v>
      </c>
      <c r="N8" s="17">
        <v>2</v>
      </c>
      <c r="O8" s="18">
        <f t="shared" si="2"/>
        <v>10</v>
      </c>
      <c r="P8" s="19">
        <f t="shared" si="3"/>
        <v>10.869565217391305</v>
      </c>
      <c r="Q8" s="20"/>
      <c r="S8" s="7">
        <f t="shared" si="4"/>
        <v>-2</v>
      </c>
      <c r="T8" s="21">
        <f t="shared" si="5"/>
        <v>-0.19999999999999996</v>
      </c>
    </row>
    <row r="9" spans="1:20" ht="16" customHeight="1" x14ac:dyDescent="0.4">
      <c r="B9" s="17">
        <v>472460</v>
      </c>
      <c r="C9" s="14" t="s">
        <v>11</v>
      </c>
      <c r="D9" s="17">
        <v>61</v>
      </c>
      <c r="E9" s="17"/>
      <c r="F9" s="17">
        <v>1</v>
      </c>
      <c r="G9" s="18">
        <f t="shared" si="0"/>
        <v>1</v>
      </c>
      <c r="H9" s="19">
        <f t="shared" si="1"/>
        <v>1.639344262295082</v>
      </c>
      <c r="I9" s="20"/>
      <c r="K9" s="14" t="s">
        <v>11</v>
      </c>
      <c r="L9" s="17">
        <v>64</v>
      </c>
      <c r="M9" s="17"/>
      <c r="N9" s="17">
        <v>5</v>
      </c>
      <c r="O9" s="18">
        <f t="shared" si="2"/>
        <v>5</v>
      </c>
      <c r="P9" s="19">
        <f t="shared" si="3"/>
        <v>7.8125</v>
      </c>
      <c r="Q9" s="20"/>
      <c r="S9" s="7">
        <f t="shared" si="4"/>
        <v>-4</v>
      </c>
      <c r="T9" s="21">
        <f t="shared" si="5"/>
        <v>-0.8</v>
      </c>
    </row>
    <row r="10" spans="1:20" ht="16" customHeight="1" x14ac:dyDescent="0.4">
      <c r="B10" s="17">
        <v>476200</v>
      </c>
      <c r="C10" s="14" t="s">
        <v>16</v>
      </c>
      <c r="D10" s="17">
        <v>473</v>
      </c>
      <c r="E10" s="17"/>
      <c r="F10" s="17">
        <v>5</v>
      </c>
      <c r="G10" s="18">
        <f t="shared" si="0"/>
        <v>5</v>
      </c>
      <c r="H10" s="19">
        <f t="shared" si="1"/>
        <v>1.0570824524312896</v>
      </c>
      <c r="I10" s="20"/>
      <c r="K10" s="14" t="s">
        <v>16</v>
      </c>
      <c r="L10" s="17">
        <v>425</v>
      </c>
      <c r="M10" s="17"/>
      <c r="N10" s="17">
        <v>6</v>
      </c>
      <c r="O10" s="18">
        <f t="shared" si="2"/>
        <v>6</v>
      </c>
      <c r="P10" s="19">
        <f t="shared" si="3"/>
        <v>1.411764705882353</v>
      </c>
      <c r="Q10" s="20"/>
      <c r="S10" s="7">
        <f t="shared" si="4"/>
        <v>-1</v>
      </c>
      <c r="T10" s="21">
        <f t="shared" si="5"/>
        <v>-0.16666666666666663</v>
      </c>
    </row>
    <row r="11" spans="1:20" ht="16" customHeight="1" x14ac:dyDescent="0.4">
      <c r="B11" s="17"/>
      <c r="C11" s="14" t="s">
        <v>31</v>
      </c>
      <c r="D11" s="17">
        <v>599</v>
      </c>
      <c r="E11" s="17"/>
      <c r="F11" s="17"/>
      <c r="G11" s="18">
        <f t="shared" si="0"/>
        <v>0</v>
      </c>
      <c r="H11" s="19">
        <f t="shared" si="1"/>
        <v>0</v>
      </c>
      <c r="I11" s="20"/>
      <c r="K11" s="14" t="s">
        <v>31</v>
      </c>
      <c r="L11" s="17">
        <v>583</v>
      </c>
      <c r="M11" s="17">
        <v>3</v>
      </c>
      <c r="N11" s="17">
        <v>2</v>
      </c>
      <c r="O11" s="18">
        <f t="shared" si="2"/>
        <v>5</v>
      </c>
      <c r="P11" s="19">
        <f t="shared" si="3"/>
        <v>0.85763293310463118</v>
      </c>
      <c r="Q11" s="20"/>
      <c r="S11" s="7">
        <f t="shared" si="4"/>
        <v>-5</v>
      </c>
      <c r="T11" s="21">
        <f t="shared" si="5"/>
        <v>-1</v>
      </c>
    </row>
    <row r="12" spans="1:20" ht="16" customHeight="1" x14ac:dyDescent="0.4">
      <c r="B12" s="17"/>
      <c r="C12" s="14" t="s">
        <v>17</v>
      </c>
      <c r="D12" s="17">
        <v>479</v>
      </c>
      <c r="E12" s="17"/>
      <c r="F12" s="17"/>
      <c r="G12" s="18">
        <f t="shared" si="0"/>
        <v>0</v>
      </c>
      <c r="H12" s="19">
        <f t="shared" si="1"/>
        <v>0</v>
      </c>
      <c r="I12" s="20"/>
      <c r="K12" s="14" t="s">
        <v>17</v>
      </c>
      <c r="L12" s="17">
        <v>433</v>
      </c>
      <c r="M12" s="17"/>
      <c r="N12" s="17"/>
      <c r="O12" s="18">
        <f t="shared" si="2"/>
        <v>0</v>
      </c>
      <c r="P12" s="19">
        <f t="shared" si="3"/>
        <v>0</v>
      </c>
      <c r="Q12" s="20"/>
      <c r="S12" s="7">
        <f t="shared" si="4"/>
        <v>0</v>
      </c>
      <c r="T12" s="21" t="e">
        <f t="shared" si="5"/>
        <v>#DIV/0!</v>
      </c>
    </row>
    <row r="13" spans="1:20" ht="16" customHeight="1" x14ac:dyDescent="0.4">
      <c r="B13" s="17">
        <v>473700</v>
      </c>
      <c r="C13" s="14" t="s">
        <v>130</v>
      </c>
      <c r="D13" s="17">
        <v>560</v>
      </c>
      <c r="E13" s="17"/>
      <c r="F13" s="17"/>
      <c r="G13" s="18">
        <f t="shared" si="0"/>
        <v>0</v>
      </c>
      <c r="H13" s="19">
        <f t="shared" si="1"/>
        <v>0</v>
      </c>
      <c r="I13" s="20"/>
      <c r="K13" s="14" t="s">
        <v>130</v>
      </c>
      <c r="L13" s="17">
        <v>545</v>
      </c>
      <c r="M13" s="17"/>
      <c r="N13" s="17"/>
      <c r="O13" s="18">
        <f t="shared" si="2"/>
        <v>0</v>
      </c>
      <c r="P13" s="19">
        <f t="shared" si="3"/>
        <v>0</v>
      </c>
      <c r="Q13" s="20"/>
      <c r="S13" s="7">
        <f t="shared" si="4"/>
        <v>0</v>
      </c>
      <c r="T13" s="21" t="e">
        <f t="shared" si="5"/>
        <v>#DIV/0!</v>
      </c>
    </row>
    <row r="14" spans="1:20" ht="16" customHeight="1" x14ac:dyDescent="0.4">
      <c r="B14" s="17">
        <v>475950</v>
      </c>
      <c r="C14" s="14" t="s">
        <v>19</v>
      </c>
      <c r="D14" s="17">
        <v>559</v>
      </c>
      <c r="E14" s="17"/>
      <c r="F14" s="17"/>
      <c r="G14" s="18">
        <f t="shared" si="0"/>
        <v>0</v>
      </c>
      <c r="H14" s="19">
        <f t="shared" si="1"/>
        <v>0</v>
      </c>
      <c r="I14" s="20"/>
      <c r="K14" s="14" t="s">
        <v>19</v>
      </c>
      <c r="L14" s="17">
        <v>406</v>
      </c>
      <c r="M14" s="17"/>
      <c r="N14" s="17"/>
      <c r="O14" s="18">
        <f t="shared" si="2"/>
        <v>0</v>
      </c>
      <c r="P14" s="19">
        <f t="shared" si="3"/>
        <v>0</v>
      </c>
      <c r="Q14" s="20"/>
      <c r="S14" s="7">
        <f t="shared" si="4"/>
        <v>0</v>
      </c>
      <c r="T14" s="21" t="e">
        <f t="shared" si="5"/>
        <v>#DIV/0!</v>
      </c>
    </row>
    <row r="15" spans="1:20" ht="16" customHeight="1" x14ac:dyDescent="0.4">
      <c r="B15" s="17">
        <v>475950</v>
      </c>
      <c r="C15" s="14" t="s">
        <v>20</v>
      </c>
      <c r="D15" s="17">
        <v>429</v>
      </c>
      <c r="E15" s="17"/>
      <c r="F15" s="17"/>
      <c r="G15" s="18">
        <f t="shared" si="0"/>
        <v>0</v>
      </c>
      <c r="H15" s="19">
        <f t="shared" si="1"/>
        <v>0</v>
      </c>
      <c r="I15" s="20"/>
      <c r="K15" s="14" t="s">
        <v>20</v>
      </c>
      <c r="L15" s="17">
        <v>547</v>
      </c>
      <c r="M15" s="17"/>
      <c r="N15" s="17"/>
      <c r="O15" s="18">
        <f t="shared" si="2"/>
        <v>0</v>
      </c>
      <c r="P15" s="19">
        <f t="shared" si="3"/>
        <v>0</v>
      </c>
      <c r="Q15" s="20"/>
      <c r="S15" s="7">
        <f t="shared" si="4"/>
        <v>0</v>
      </c>
      <c r="T15" s="21" t="e">
        <f t="shared" si="5"/>
        <v>#DIV/0!</v>
      </c>
    </row>
    <row r="16" spans="1:20" ht="16" customHeight="1" x14ac:dyDescent="0.4">
      <c r="B16" s="17">
        <v>470560</v>
      </c>
      <c r="C16" s="14" t="s">
        <v>21</v>
      </c>
      <c r="D16" s="17">
        <v>293</v>
      </c>
      <c r="E16" s="17"/>
      <c r="F16" s="17"/>
      <c r="G16" s="18">
        <f t="shared" si="0"/>
        <v>0</v>
      </c>
      <c r="H16" s="19">
        <f t="shared" si="1"/>
        <v>0</v>
      </c>
      <c r="I16" s="20"/>
      <c r="K16" s="14" t="s">
        <v>21</v>
      </c>
      <c r="L16" s="17">
        <v>297</v>
      </c>
      <c r="M16" s="17"/>
      <c r="N16" s="17"/>
      <c r="O16" s="18">
        <f t="shared" si="2"/>
        <v>0</v>
      </c>
      <c r="P16" s="19">
        <f t="shared" si="3"/>
        <v>0</v>
      </c>
      <c r="Q16" s="20"/>
      <c r="S16" s="7">
        <f t="shared" si="4"/>
        <v>0</v>
      </c>
      <c r="T16" s="21" t="e">
        <f t="shared" si="5"/>
        <v>#DIV/0!</v>
      </c>
    </row>
    <row r="17" spans="1:20" ht="4" customHeight="1" x14ac:dyDescent="0.35">
      <c r="A17" s="8" t="s">
        <v>23</v>
      </c>
      <c r="B17" s="8"/>
      <c r="C17" s="8" t="s">
        <v>23</v>
      </c>
      <c r="E17" s="8"/>
      <c r="F17" s="8"/>
      <c r="G17" s="8" t="s">
        <v>23</v>
      </c>
      <c r="H17" s="22" t="s">
        <v>23</v>
      </c>
      <c r="I17" s="8"/>
      <c r="J17" s="8" t="s">
        <v>23</v>
      </c>
      <c r="K17" s="8" t="s">
        <v>23</v>
      </c>
      <c r="M17" s="8"/>
      <c r="N17" s="8"/>
      <c r="O17" s="8" t="s">
        <v>23</v>
      </c>
      <c r="P17" s="22" t="s">
        <v>23</v>
      </c>
      <c r="Q17" s="8"/>
      <c r="R17" s="8" t="s">
        <v>23</v>
      </c>
      <c r="S17" s="23"/>
    </row>
    <row r="18" spans="1:20" ht="18" customHeight="1" x14ac:dyDescent="0.4">
      <c r="B18" s="14" t="s">
        <v>8</v>
      </c>
      <c r="C18" s="9" t="s">
        <v>24</v>
      </c>
      <c r="D18" s="8"/>
      <c r="G18" s="5"/>
      <c r="H18" s="24"/>
      <c r="I18"/>
      <c r="J18" s="1"/>
      <c r="K18" s="9" t="s">
        <v>24</v>
      </c>
      <c r="L18" s="8"/>
      <c r="O18" s="5"/>
      <c r="P18" s="24"/>
      <c r="Q18"/>
    </row>
    <row r="19" spans="1:20" ht="16" customHeight="1" x14ac:dyDescent="0.4">
      <c r="A19" s="2">
        <v>1</v>
      </c>
      <c r="B19" s="17">
        <v>472060</v>
      </c>
      <c r="C19" s="14" t="s">
        <v>25</v>
      </c>
      <c r="D19" s="17">
        <v>714</v>
      </c>
      <c r="E19" s="17">
        <v>148</v>
      </c>
      <c r="F19" s="17">
        <v>24</v>
      </c>
      <c r="G19" s="18">
        <f t="shared" ref="G19:G27" si="6">SUM(E19+F19)</f>
        <v>172</v>
      </c>
      <c r="H19" s="19">
        <f t="shared" ref="H19:H27" si="7">SUM((G19*100)/D19)</f>
        <v>24.089635854341736</v>
      </c>
      <c r="I19" s="20">
        <v>5</v>
      </c>
      <c r="K19" s="14" t="s">
        <v>25</v>
      </c>
      <c r="L19" s="17">
        <v>701</v>
      </c>
      <c r="M19" s="17">
        <v>78</v>
      </c>
      <c r="N19" s="17">
        <v>17</v>
      </c>
      <c r="O19" s="18">
        <f t="shared" ref="O19:O27" si="8">SUM(M19+N19)</f>
        <v>95</v>
      </c>
      <c r="P19" s="19">
        <f t="shared" ref="P19:P27" si="9">SUM((O19*100)/L19)</f>
        <v>13.552068473609129</v>
      </c>
      <c r="Q19" s="20">
        <v>2</v>
      </c>
      <c r="S19" s="7">
        <f t="shared" ref="S19:S27" si="10">G19-O19</f>
        <v>77</v>
      </c>
      <c r="T19" s="21">
        <f t="shared" ref="T19:T27" si="11">G19/O19-1</f>
        <v>0.81052631578947376</v>
      </c>
    </row>
    <row r="20" spans="1:20" ht="16" customHeight="1" x14ac:dyDescent="0.4">
      <c r="A20" s="2">
        <v>2</v>
      </c>
      <c r="B20" s="17">
        <v>470100</v>
      </c>
      <c r="C20" s="14" t="s">
        <v>13</v>
      </c>
      <c r="D20" s="17">
        <v>628</v>
      </c>
      <c r="E20" s="17">
        <v>85</v>
      </c>
      <c r="F20" s="17">
        <v>25</v>
      </c>
      <c r="G20" s="18">
        <f t="shared" si="6"/>
        <v>110</v>
      </c>
      <c r="H20" s="19">
        <f t="shared" si="7"/>
        <v>17.515923566878982</v>
      </c>
      <c r="I20" s="20">
        <v>2</v>
      </c>
      <c r="K20" s="14" t="s">
        <v>13</v>
      </c>
      <c r="L20" s="17">
        <v>614</v>
      </c>
      <c r="M20" s="17">
        <v>66</v>
      </c>
      <c r="N20" s="17">
        <v>28</v>
      </c>
      <c r="O20" s="18">
        <f t="shared" si="8"/>
        <v>94</v>
      </c>
      <c r="P20" s="19">
        <f t="shared" si="9"/>
        <v>15.309446254071661</v>
      </c>
      <c r="Q20" s="20">
        <v>2</v>
      </c>
      <c r="S20" s="7">
        <f t="shared" si="10"/>
        <v>16</v>
      </c>
      <c r="T20" s="21">
        <f t="shared" si="11"/>
        <v>0.17021276595744683</v>
      </c>
    </row>
    <row r="21" spans="1:20" ht="18" customHeight="1" x14ac:dyDescent="0.4">
      <c r="A21" s="2">
        <v>3</v>
      </c>
      <c r="B21" s="17">
        <v>471140</v>
      </c>
      <c r="C21" s="14" t="s">
        <v>26</v>
      </c>
      <c r="D21" s="17">
        <v>681</v>
      </c>
      <c r="E21" s="17">
        <v>37</v>
      </c>
      <c r="F21" s="17">
        <v>29</v>
      </c>
      <c r="G21" s="18">
        <f t="shared" si="6"/>
        <v>66</v>
      </c>
      <c r="H21" s="19">
        <f t="shared" si="7"/>
        <v>9.6916299559471373</v>
      </c>
      <c r="I21" s="20">
        <v>2</v>
      </c>
      <c r="K21" s="14" t="s">
        <v>26</v>
      </c>
      <c r="L21" s="17">
        <v>654</v>
      </c>
      <c r="M21" s="17">
        <v>44</v>
      </c>
      <c r="N21" s="17">
        <v>42</v>
      </c>
      <c r="O21" s="18">
        <f t="shared" si="8"/>
        <v>86</v>
      </c>
      <c r="P21" s="19">
        <f t="shared" si="9"/>
        <v>13.149847094801224</v>
      </c>
      <c r="Q21" s="20">
        <v>3</v>
      </c>
      <c r="S21" s="7">
        <f t="shared" si="10"/>
        <v>-20</v>
      </c>
      <c r="T21" s="21">
        <f t="shared" si="11"/>
        <v>-0.23255813953488369</v>
      </c>
    </row>
    <row r="22" spans="1:20" ht="16" customHeight="1" x14ac:dyDescent="0.4">
      <c r="B22" s="17">
        <v>475950</v>
      </c>
      <c r="C22" s="14" t="s">
        <v>18</v>
      </c>
      <c r="D22" s="17">
        <v>681</v>
      </c>
      <c r="E22" s="17">
        <v>46</v>
      </c>
      <c r="F22" s="17">
        <v>14</v>
      </c>
      <c r="G22" s="18">
        <f t="shared" si="6"/>
        <v>60</v>
      </c>
      <c r="H22" s="19">
        <f t="shared" si="7"/>
        <v>8.8105726872246688</v>
      </c>
      <c r="I22" s="20"/>
      <c r="K22" s="14" t="s">
        <v>18</v>
      </c>
      <c r="L22" s="17">
        <v>660</v>
      </c>
      <c r="M22" s="17">
        <v>35</v>
      </c>
      <c r="N22" s="17">
        <v>17</v>
      </c>
      <c r="O22" s="18">
        <f t="shared" si="8"/>
        <v>52</v>
      </c>
      <c r="P22" s="19">
        <f t="shared" si="9"/>
        <v>7.8787878787878789</v>
      </c>
      <c r="Q22" s="20"/>
      <c r="S22" s="7">
        <f t="shared" si="10"/>
        <v>8</v>
      </c>
      <c r="T22" s="21">
        <f t="shared" si="11"/>
        <v>0.15384615384615374</v>
      </c>
    </row>
    <row r="23" spans="1:20" ht="16" customHeight="1" x14ac:dyDescent="0.4">
      <c r="B23" s="17">
        <v>472200</v>
      </c>
      <c r="C23" s="14" t="s">
        <v>29</v>
      </c>
      <c r="D23" s="17">
        <v>824</v>
      </c>
      <c r="E23" s="17">
        <v>23</v>
      </c>
      <c r="F23" s="17">
        <v>39</v>
      </c>
      <c r="G23" s="18">
        <f t="shared" si="6"/>
        <v>62</v>
      </c>
      <c r="H23" s="19">
        <f t="shared" si="7"/>
        <v>7.5242718446601939</v>
      </c>
      <c r="I23" s="20">
        <v>4</v>
      </c>
      <c r="K23" s="14" t="s">
        <v>29</v>
      </c>
      <c r="L23" s="17">
        <v>759</v>
      </c>
      <c r="M23" s="17">
        <v>21</v>
      </c>
      <c r="N23" s="17">
        <v>31</v>
      </c>
      <c r="O23" s="18">
        <f t="shared" si="8"/>
        <v>52</v>
      </c>
      <c r="P23" s="19">
        <f t="shared" si="9"/>
        <v>6.8511198945981553</v>
      </c>
      <c r="Q23" s="20">
        <v>5</v>
      </c>
      <c r="S23" s="7">
        <f t="shared" si="10"/>
        <v>10</v>
      </c>
      <c r="T23" s="21">
        <f t="shared" si="11"/>
        <v>0.19230769230769229</v>
      </c>
    </row>
    <row r="24" spans="1:20" ht="16" customHeight="1" x14ac:dyDescent="0.4">
      <c r="B24" s="17">
        <v>471000</v>
      </c>
      <c r="C24" s="14" t="s">
        <v>30</v>
      </c>
      <c r="D24" s="17">
        <v>669</v>
      </c>
      <c r="E24" s="17">
        <v>9</v>
      </c>
      <c r="F24" s="17">
        <v>28</v>
      </c>
      <c r="G24" s="18">
        <f t="shared" si="6"/>
        <v>37</v>
      </c>
      <c r="H24" s="19">
        <f t="shared" si="7"/>
        <v>5.5306427503736924</v>
      </c>
      <c r="I24" s="20">
        <v>4</v>
      </c>
      <c r="K24" s="14" t="s">
        <v>30</v>
      </c>
      <c r="L24" s="17">
        <v>680</v>
      </c>
      <c r="M24" s="17">
        <v>11</v>
      </c>
      <c r="N24" s="17">
        <v>28</v>
      </c>
      <c r="O24" s="18">
        <f t="shared" si="8"/>
        <v>39</v>
      </c>
      <c r="P24" s="19">
        <f t="shared" si="9"/>
        <v>5.7352941176470589</v>
      </c>
      <c r="Q24" s="20">
        <v>4</v>
      </c>
      <c r="S24" s="7">
        <f t="shared" si="10"/>
        <v>-2</v>
      </c>
      <c r="T24" s="21">
        <f t="shared" si="11"/>
        <v>-5.1282051282051322E-2</v>
      </c>
    </row>
    <row r="25" spans="1:20" ht="16" customHeight="1" x14ac:dyDescent="0.4">
      <c r="B25" s="17">
        <v>471200</v>
      </c>
      <c r="C25" s="14" t="s">
        <v>14</v>
      </c>
      <c r="D25" s="17">
        <v>673</v>
      </c>
      <c r="E25" s="17">
        <v>9</v>
      </c>
      <c r="F25" s="17">
        <v>24</v>
      </c>
      <c r="G25" s="18">
        <f t="shared" si="6"/>
        <v>33</v>
      </c>
      <c r="H25" s="19">
        <f t="shared" si="7"/>
        <v>4.9034175334323926</v>
      </c>
      <c r="I25" s="20">
        <v>1</v>
      </c>
      <c r="K25" s="14" t="s">
        <v>14</v>
      </c>
      <c r="L25" s="17">
        <v>656</v>
      </c>
      <c r="M25" s="17">
        <v>52</v>
      </c>
      <c r="N25" s="17">
        <v>47</v>
      </c>
      <c r="O25" s="18">
        <f t="shared" si="8"/>
        <v>99</v>
      </c>
      <c r="P25" s="19">
        <f t="shared" si="9"/>
        <v>15.091463414634147</v>
      </c>
      <c r="Q25" s="20">
        <v>8</v>
      </c>
      <c r="S25" s="7">
        <f t="shared" si="10"/>
        <v>-66</v>
      </c>
      <c r="T25" s="21">
        <f t="shared" si="11"/>
        <v>-0.66666666666666674</v>
      </c>
    </row>
    <row r="26" spans="1:20" ht="16" customHeight="1" x14ac:dyDescent="0.4">
      <c r="B26" s="17">
        <v>471860</v>
      </c>
      <c r="C26" s="14" t="s">
        <v>129</v>
      </c>
      <c r="D26" s="17">
        <v>801</v>
      </c>
      <c r="E26" s="17"/>
      <c r="F26" s="17"/>
      <c r="G26" s="18">
        <f t="shared" si="6"/>
        <v>0</v>
      </c>
      <c r="H26" s="19">
        <f t="shared" si="7"/>
        <v>0</v>
      </c>
      <c r="I26" s="20"/>
      <c r="K26" s="14" t="s">
        <v>129</v>
      </c>
      <c r="L26" s="17">
        <v>823</v>
      </c>
      <c r="M26" s="17"/>
      <c r="N26" s="17">
        <v>8</v>
      </c>
      <c r="O26" s="18">
        <f t="shared" si="8"/>
        <v>8</v>
      </c>
      <c r="P26" s="19">
        <f t="shared" si="9"/>
        <v>0.97205346294046169</v>
      </c>
      <c r="Q26" s="20"/>
      <c r="S26" s="7">
        <f t="shared" si="10"/>
        <v>-8</v>
      </c>
      <c r="T26" s="21">
        <f t="shared" si="11"/>
        <v>-1</v>
      </c>
    </row>
    <row r="27" spans="1:20" ht="16" customHeight="1" x14ac:dyDescent="0.4">
      <c r="B27" s="17">
        <v>471120</v>
      </c>
      <c r="C27" s="14" t="s">
        <v>33</v>
      </c>
      <c r="D27" s="17">
        <v>778</v>
      </c>
      <c r="E27" s="17"/>
      <c r="F27" s="17"/>
      <c r="G27" s="18">
        <f t="shared" si="6"/>
        <v>0</v>
      </c>
      <c r="H27" s="19">
        <f t="shared" si="7"/>
        <v>0</v>
      </c>
      <c r="I27" s="20"/>
      <c r="K27" s="14" t="s">
        <v>33</v>
      </c>
      <c r="L27" s="17">
        <v>777</v>
      </c>
      <c r="M27" s="17"/>
      <c r="N27" s="17"/>
      <c r="O27" s="18">
        <f t="shared" si="8"/>
        <v>0</v>
      </c>
      <c r="P27" s="19">
        <f t="shared" si="9"/>
        <v>0</v>
      </c>
      <c r="Q27" s="20"/>
      <c r="S27" s="7">
        <f t="shared" si="10"/>
        <v>0</v>
      </c>
      <c r="T27" s="21" t="e">
        <f t="shared" si="11"/>
        <v>#DIV/0!</v>
      </c>
    </row>
    <row r="28" spans="1:20" ht="4" customHeight="1" x14ac:dyDescent="0.35">
      <c r="A28" s="8" t="s">
        <v>23</v>
      </c>
      <c r="B28" s="8"/>
      <c r="C28" s="8" t="s">
        <v>23</v>
      </c>
      <c r="D28" s="8"/>
      <c r="E28" s="8"/>
      <c r="F28" s="8"/>
      <c r="G28" s="8" t="s">
        <v>23</v>
      </c>
      <c r="H28" s="22" t="s">
        <v>23</v>
      </c>
      <c r="I28" s="8"/>
      <c r="J28" s="8" t="s">
        <v>23</v>
      </c>
      <c r="K28" s="8" t="s">
        <v>23</v>
      </c>
      <c r="L28" s="8"/>
      <c r="M28" s="8"/>
      <c r="N28" s="8"/>
      <c r="O28" s="8" t="s">
        <v>23</v>
      </c>
      <c r="P28" s="22" t="s">
        <v>23</v>
      </c>
      <c r="Q28" s="8"/>
      <c r="R28" s="8" t="s">
        <v>23</v>
      </c>
      <c r="S28" s="23"/>
    </row>
    <row r="29" spans="1:20" ht="18" customHeight="1" x14ac:dyDescent="0.4">
      <c r="B29" s="14" t="s">
        <v>8</v>
      </c>
      <c r="C29" s="9" t="s">
        <v>34</v>
      </c>
      <c r="D29" s="15"/>
      <c r="G29" s="5"/>
      <c r="H29" s="24"/>
      <c r="I29"/>
      <c r="J29" s="1"/>
      <c r="K29" s="9" t="s">
        <v>34</v>
      </c>
      <c r="L29" s="15"/>
      <c r="O29" s="5"/>
      <c r="P29" s="24"/>
      <c r="Q29"/>
    </row>
    <row r="30" spans="1:20" ht="18" customHeight="1" x14ac:dyDescent="0.4">
      <c r="A30" s="2">
        <v>1</v>
      </c>
      <c r="B30" s="17">
        <v>470660</v>
      </c>
      <c r="C30" s="14" t="s">
        <v>35</v>
      </c>
      <c r="D30" s="17">
        <v>1006</v>
      </c>
      <c r="E30" s="17">
        <v>149</v>
      </c>
      <c r="F30" s="17">
        <v>45</v>
      </c>
      <c r="G30" s="18">
        <f t="shared" ref="G30:G45" si="12">SUM(E30+F30)</f>
        <v>194</v>
      </c>
      <c r="H30" s="19">
        <f t="shared" ref="H30:H45" si="13">SUM((G30*100)/D30)</f>
        <v>19.284294234592444</v>
      </c>
      <c r="I30" s="20">
        <v>6</v>
      </c>
      <c r="K30" s="14" t="s">
        <v>35</v>
      </c>
      <c r="L30" s="17">
        <v>966</v>
      </c>
      <c r="M30" s="17">
        <v>172</v>
      </c>
      <c r="N30" s="17">
        <v>38</v>
      </c>
      <c r="O30" s="18">
        <f t="shared" ref="O30:O45" si="14">SUM(M30+N30)</f>
        <v>210</v>
      </c>
      <c r="P30" s="19">
        <f t="shared" ref="P30:P45" si="15">SUM((O30*100)/L30)</f>
        <v>21.739130434782609</v>
      </c>
      <c r="Q30" s="20"/>
      <c r="S30" s="7">
        <f t="shared" ref="S30:S45" si="16">G30-O30</f>
        <v>-16</v>
      </c>
      <c r="T30" s="21">
        <f t="shared" ref="T30:T45" si="17">G30/O30-1</f>
        <v>-7.6190476190476142E-2</v>
      </c>
    </row>
    <row r="31" spans="1:20" ht="18" customHeight="1" x14ac:dyDescent="0.4">
      <c r="A31" s="2">
        <v>2</v>
      </c>
      <c r="B31" s="17">
        <v>471880</v>
      </c>
      <c r="C31" s="14" t="s">
        <v>36</v>
      </c>
      <c r="D31" s="17">
        <v>1025</v>
      </c>
      <c r="E31" s="17">
        <v>125</v>
      </c>
      <c r="F31" s="17">
        <v>27</v>
      </c>
      <c r="G31" s="18">
        <f t="shared" si="12"/>
        <v>152</v>
      </c>
      <c r="H31" s="19">
        <f t="shared" si="13"/>
        <v>14.829268292682928</v>
      </c>
      <c r="I31" s="20">
        <v>2</v>
      </c>
      <c r="K31" s="14" t="s">
        <v>36</v>
      </c>
      <c r="L31" s="17">
        <v>1025</v>
      </c>
      <c r="M31" s="17">
        <v>130</v>
      </c>
      <c r="N31" s="17">
        <v>37</v>
      </c>
      <c r="O31" s="18">
        <f t="shared" si="14"/>
        <v>167</v>
      </c>
      <c r="P31" s="19">
        <f t="shared" si="15"/>
        <v>16.292682926829269</v>
      </c>
      <c r="Q31" s="20">
        <v>5</v>
      </c>
      <c r="S31" s="7">
        <f t="shared" si="16"/>
        <v>-15</v>
      </c>
      <c r="T31" s="21">
        <f t="shared" si="17"/>
        <v>-8.9820359281437168E-2</v>
      </c>
    </row>
    <row r="32" spans="1:20" ht="16" customHeight="1" x14ac:dyDescent="0.4">
      <c r="A32" s="2">
        <v>3</v>
      </c>
      <c r="B32" s="17">
        <v>471880</v>
      </c>
      <c r="C32" s="14" t="s">
        <v>38</v>
      </c>
      <c r="D32" s="17">
        <v>1022</v>
      </c>
      <c r="E32" s="17">
        <v>69</v>
      </c>
      <c r="F32" s="17">
        <v>74</v>
      </c>
      <c r="G32" s="18">
        <f t="shared" si="12"/>
        <v>143</v>
      </c>
      <c r="H32" s="19">
        <f t="shared" si="13"/>
        <v>13.992172211350294</v>
      </c>
      <c r="I32" s="20">
        <v>8</v>
      </c>
      <c r="K32" s="14" t="s">
        <v>38</v>
      </c>
      <c r="L32" s="17">
        <v>1017</v>
      </c>
      <c r="M32" s="17">
        <v>62</v>
      </c>
      <c r="N32" s="17">
        <v>87</v>
      </c>
      <c r="O32" s="18">
        <f t="shared" si="14"/>
        <v>149</v>
      </c>
      <c r="P32" s="19">
        <f t="shared" si="15"/>
        <v>14.650934119960668</v>
      </c>
      <c r="Q32" s="20">
        <v>8</v>
      </c>
      <c r="S32" s="7">
        <f t="shared" si="16"/>
        <v>-6</v>
      </c>
      <c r="T32" s="21">
        <f t="shared" si="17"/>
        <v>-4.0268456375838979E-2</v>
      </c>
    </row>
    <row r="33" spans="1:20" ht="16" customHeight="1" x14ac:dyDescent="0.4">
      <c r="B33" s="17">
        <v>471040</v>
      </c>
      <c r="C33" s="14" t="s">
        <v>41</v>
      </c>
      <c r="D33" s="17">
        <v>1164</v>
      </c>
      <c r="E33" s="17">
        <v>78</v>
      </c>
      <c r="F33" s="17">
        <v>41</v>
      </c>
      <c r="G33" s="18">
        <f t="shared" si="12"/>
        <v>119</v>
      </c>
      <c r="H33" s="19">
        <f t="shared" si="13"/>
        <v>10.223367697594501</v>
      </c>
      <c r="I33" s="20">
        <v>7</v>
      </c>
      <c r="K33" s="14" t="s">
        <v>41</v>
      </c>
      <c r="L33" s="17">
        <v>1126</v>
      </c>
      <c r="M33" s="17">
        <v>20</v>
      </c>
      <c r="N33" s="17">
        <v>45</v>
      </c>
      <c r="O33" s="18">
        <f t="shared" si="14"/>
        <v>65</v>
      </c>
      <c r="P33" s="19">
        <f t="shared" si="15"/>
        <v>5.7726465364120783</v>
      </c>
      <c r="Q33" s="20">
        <v>4</v>
      </c>
      <c r="S33" s="7">
        <f t="shared" si="16"/>
        <v>54</v>
      </c>
      <c r="T33" s="21">
        <f t="shared" si="17"/>
        <v>0.8307692307692307</v>
      </c>
    </row>
    <row r="34" spans="1:20" ht="16" customHeight="1" x14ac:dyDescent="0.4">
      <c r="A34" s="1"/>
      <c r="B34" s="17">
        <v>472280</v>
      </c>
      <c r="C34" s="14" t="s">
        <v>39</v>
      </c>
      <c r="D34" s="17">
        <v>1035</v>
      </c>
      <c r="E34" s="17">
        <v>63</v>
      </c>
      <c r="F34" s="17">
        <v>2</v>
      </c>
      <c r="G34" s="18">
        <f t="shared" si="12"/>
        <v>65</v>
      </c>
      <c r="H34" s="19">
        <f t="shared" si="13"/>
        <v>6.2801932367149762</v>
      </c>
      <c r="I34" s="20"/>
      <c r="K34" s="14" t="s">
        <v>39</v>
      </c>
      <c r="L34" s="17">
        <v>1017</v>
      </c>
      <c r="M34" s="17">
        <v>74</v>
      </c>
      <c r="N34" s="17">
        <v>6</v>
      </c>
      <c r="O34" s="18">
        <f t="shared" si="14"/>
        <v>80</v>
      </c>
      <c r="P34" s="19">
        <f t="shared" si="15"/>
        <v>7.8662733529990163</v>
      </c>
      <c r="Q34" s="20"/>
      <c r="S34" s="7">
        <f t="shared" si="16"/>
        <v>-15</v>
      </c>
      <c r="T34" s="21">
        <f t="shared" si="17"/>
        <v>-0.1875</v>
      </c>
    </row>
    <row r="35" spans="1:20" ht="16" customHeight="1" x14ac:dyDescent="0.4">
      <c r="B35" s="17">
        <v>470560</v>
      </c>
      <c r="C35" s="14" t="s">
        <v>32</v>
      </c>
      <c r="D35" s="17">
        <v>923</v>
      </c>
      <c r="E35" s="17">
        <v>30</v>
      </c>
      <c r="F35" s="17">
        <v>17</v>
      </c>
      <c r="G35" s="18">
        <f t="shared" si="12"/>
        <v>47</v>
      </c>
      <c r="H35" s="19">
        <f t="shared" si="13"/>
        <v>5.0920910075839654</v>
      </c>
      <c r="I35" s="20">
        <v>1</v>
      </c>
      <c r="K35" s="14" t="s">
        <v>32</v>
      </c>
      <c r="L35" s="17">
        <v>919</v>
      </c>
      <c r="M35" s="17">
        <v>33</v>
      </c>
      <c r="N35" s="17">
        <v>19</v>
      </c>
      <c r="O35" s="18">
        <f t="shared" si="14"/>
        <v>52</v>
      </c>
      <c r="P35" s="19">
        <f t="shared" si="15"/>
        <v>5.6583242655059847</v>
      </c>
      <c r="Q35" s="20">
        <v>1</v>
      </c>
      <c r="S35" s="7">
        <f t="shared" si="16"/>
        <v>-5</v>
      </c>
      <c r="T35" s="21">
        <f t="shared" si="17"/>
        <v>-9.6153846153846145E-2</v>
      </c>
    </row>
    <row r="36" spans="1:20" ht="16" customHeight="1" x14ac:dyDescent="0.4">
      <c r="B36" s="17">
        <v>471260</v>
      </c>
      <c r="C36" s="14" t="s">
        <v>27</v>
      </c>
      <c r="D36" s="17">
        <v>978</v>
      </c>
      <c r="E36" s="17">
        <v>20</v>
      </c>
      <c r="F36" s="17">
        <v>26</v>
      </c>
      <c r="G36" s="18">
        <f t="shared" si="12"/>
        <v>46</v>
      </c>
      <c r="H36" s="19">
        <f t="shared" si="13"/>
        <v>4.703476482617587</v>
      </c>
      <c r="I36" s="20"/>
      <c r="K36" s="14" t="s">
        <v>27</v>
      </c>
      <c r="L36" s="17">
        <v>925</v>
      </c>
      <c r="M36" s="17">
        <v>33</v>
      </c>
      <c r="N36" s="17">
        <v>25</v>
      </c>
      <c r="O36" s="18">
        <f t="shared" si="14"/>
        <v>58</v>
      </c>
      <c r="P36" s="19">
        <f t="shared" si="15"/>
        <v>6.2702702702702702</v>
      </c>
      <c r="Q36" s="20">
        <v>2</v>
      </c>
      <c r="S36" s="7">
        <f t="shared" si="16"/>
        <v>-12</v>
      </c>
      <c r="T36" s="21">
        <f t="shared" si="17"/>
        <v>-0.2068965517241379</v>
      </c>
    </row>
    <row r="37" spans="1:20" ht="16" customHeight="1" x14ac:dyDescent="0.4">
      <c r="B37" s="17">
        <v>471600</v>
      </c>
      <c r="C37" s="14" t="s">
        <v>51</v>
      </c>
      <c r="D37" s="17">
        <v>1156</v>
      </c>
      <c r="E37" s="17">
        <v>15</v>
      </c>
      <c r="F37" s="17">
        <v>32</v>
      </c>
      <c r="G37" s="18">
        <f t="shared" si="12"/>
        <v>47</v>
      </c>
      <c r="H37" s="19">
        <f t="shared" si="13"/>
        <v>4.0657439446366785</v>
      </c>
      <c r="I37" s="20">
        <v>2</v>
      </c>
      <c r="K37" s="14" t="s">
        <v>51</v>
      </c>
      <c r="L37" s="17">
        <v>1100</v>
      </c>
      <c r="M37" s="17">
        <v>11</v>
      </c>
      <c r="N37" s="17">
        <v>23</v>
      </c>
      <c r="O37" s="18">
        <f t="shared" si="14"/>
        <v>34</v>
      </c>
      <c r="P37" s="19">
        <f t="shared" si="15"/>
        <v>3.0909090909090908</v>
      </c>
      <c r="Q37" s="20">
        <v>1</v>
      </c>
      <c r="S37" s="7">
        <f t="shared" si="16"/>
        <v>13</v>
      </c>
      <c r="T37" s="21">
        <f t="shared" si="17"/>
        <v>0.38235294117647056</v>
      </c>
    </row>
    <row r="38" spans="1:20" ht="16" customHeight="1" x14ac:dyDescent="0.4">
      <c r="B38" s="1">
        <v>472220</v>
      </c>
      <c r="C38" s="14" t="s">
        <v>48</v>
      </c>
      <c r="D38" s="17">
        <v>890</v>
      </c>
      <c r="E38" s="17">
        <v>6</v>
      </c>
      <c r="F38" s="17">
        <v>29</v>
      </c>
      <c r="G38" s="18">
        <f t="shared" si="12"/>
        <v>35</v>
      </c>
      <c r="H38" s="19">
        <f t="shared" si="13"/>
        <v>3.9325842696629212</v>
      </c>
      <c r="I38" s="20">
        <v>6</v>
      </c>
      <c r="K38" s="14" t="s">
        <v>48</v>
      </c>
      <c r="L38" s="17">
        <v>918</v>
      </c>
      <c r="M38" s="17">
        <v>4</v>
      </c>
      <c r="N38" s="17">
        <v>57</v>
      </c>
      <c r="O38" s="18">
        <f t="shared" si="14"/>
        <v>61</v>
      </c>
      <c r="P38" s="19">
        <f t="shared" si="15"/>
        <v>6.6448801742919388</v>
      </c>
      <c r="Q38" s="20">
        <v>5</v>
      </c>
      <c r="S38" s="7">
        <f t="shared" si="16"/>
        <v>-26</v>
      </c>
      <c r="T38" s="21">
        <f t="shared" si="17"/>
        <v>-0.42622950819672134</v>
      </c>
    </row>
    <row r="39" spans="1:20" ht="16" customHeight="1" x14ac:dyDescent="0.4">
      <c r="A39" s="1"/>
      <c r="B39" s="17">
        <v>473200</v>
      </c>
      <c r="C39" s="14" t="s">
        <v>43</v>
      </c>
      <c r="D39" s="17">
        <v>1090</v>
      </c>
      <c r="E39" s="17">
        <v>21</v>
      </c>
      <c r="F39" s="17">
        <v>17</v>
      </c>
      <c r="G39" s="18">
        <f t="shared" si="12"/>
        <v>38</v>
      </c>
      <c r="H39" s="19">
        <f t="shared" si="13"/>
        <v>3.4862385321100917</v>
      </c>
      <c r="I39" s="20"/>
      <c r="K39" s="14" t="s">
        <v>43</v>
      </c>
      <c r="L39" s="17">
        <v>1077</v>
      </c>
      <c r="M39" s="17">
        <v>26</v>
      </c>
      <c r="N39" s="17">
        <v>26</v>
      </c>
      <c r="O39" s="18">
        <f t="shared" si="14"/>
        <v>52</v>
      </c>
      <c r="P39" s="19">
        <f t="shared" si="15"/>
        <v>4.8282265552460535</v>
      </c>
      <c r="Q39" s="20"/>
      <c r="S39" s="7">
        <f t="shared" si="16"/>
        <v>-14</v>
      </c>
      <c r="T39" s="21">
        <f t="shared" si="17"/>
        <v>-0.26923076923076927</v>
      </c>
    </row>
    <row r="40" spans="1:20" ht="16" customHeight="1" x14ac:dyDescent="0.4">
      <c r="B40" s="17">
        <v>472380</v>
      </c>
      <c r="C40" s="14" t="s">
        <v>47</v>
      </c>
      <c r="D40" s="17">
        <v>1199</v>
      </c>
      <c r="E40" s="17">
        <v>28</v>
      </c>
      <c r="F40" s="17">
        <v>13</v>
      </c>
      <c r="G40" s="18">
        <f t="shared" si="12"/>
        <v>41</v>
      </c>
      <c r="H40" s="19">
        <f t="shared" si="13"/>
        <v>3.419516263552961</v>
      </c>
      <c r="I40" s="20"/>
      <c r="K40" s="14" t="s">
        <v>47</v>
      </c>
      <c r="L40" s="17">
        <v>1158</v>
      </c>
      <c r="M40" s="17">
        <v>30</v>
      </c>
      <c r="N40" s="17">
        <v>15</v>
      </c>
      <c r="O40" s="18">
        <f t="shared" si="14"/>
        <v>45</v>
      </c>
      <c r="P40" s="19">
        <f t="shared" si="15"/>
        <v>3.8860103626943006</v>
      </c>
      <c r="Q40" s="20"/>
      <c r="S40" s="7">
        <f t="shared" si="16"/>
        <v>-4</v>
      </c>
      <c r="T40" s="21">
        <f t="shared" si="17"/>
        <v>-8.8888888888888906E-2</v>
      </c>
    </row>
    <row r="41" spans="1:20" ht="16" customHeight="1" x14ac:dyDescent="0.4">
      <c r="B41" s="17">
        <v>472560</v>
      </c>
      <c r="C41" s="14" t="s">
        <v>46</v>
      </c>
      <c r="D41" s="17">
        <v>1163</v>
      </c>
      <c r="E41" s="17">
        <v>10</v>
      </c>
      <c r="F41" s="17">
        <v>28</v>
      </c>
      <c r="G41" s="18">
        <f t="shared" si="12"/>
        <v>38</v>
      </c>
      <c r="H41" s="19">
        <f t="shared" si="13"/>
        <v>3.2674118658641444</v>
      </c>
      <c r="I41" s="20">
        <v>3</v>
      </c>
      <c r="K41" s="14" t="s">
        <v>46</v>
      </c>
      <c r="L41" s="17">
        <v>1148</v>
      </c>
      <c r="M41" s="17">
        <v>7</v>
      </c>
      <c r="N41" s="17">
        <v>30</v>
      </c>
      <c r="O41" s="18">
        <f t="shared" si="14"/>
        <v>37</v>
      </c>
      <c r="P41" s="19">
        <f t="shared" si="15"/>
        <v>3.2229965156794425</v>
      </c>
      <c r="Q41" s="20">
        <v>1</v>
      </c>
      <c r="S41" s="7">
        <f t="shared" si="16"/>
        <v>1</v>
      </c>
      <c r="T41" s="21">
        <f t="shared" si="17"/>
        <v>2.7027027027026973E-2</v>
      </c>
    </row>
    <row r="42" spans="1:20" ht="16" customHeight="1" x14ac:dyDescent="0.4">
      <c r="B42" s="17">
        <v>472500</v>
      </c>
      <c r="C42" s="14" t="s">
        <v>50</v>
      </c>
      <c r="D42" s="17">
        <v>1164</v>
      </c>
      <c r="E42" s="17">
        <v>19</v>
      </c>
      <c r="F42" s="17">
        <v>12</v>
      </c>
      <c r="G42" s="18">
        <f t="shared" si="12"/>
        <v>31</v>
      </c>
      <c r="H42" s="19">
        <f t="shared" si="13"/>
        <v>2.663230240549828</v>
      </c>
      <c r="I42" s="20">
        <v>1</v>
      </c>
      <c r="K42" s="14" t="s">
        <v>50</v>
      </c>
      <c r="L42" s="17">
        <v>1155</v>
      </c>
      <c r="M42" s="17">
        <v>1</v>
      </c>
      <c r="N42" s="17">
        <v>13</v>
      </c>
      <c r="O42" s="18">
        <f t="shared" si="14"/>
        <v>14</v>
      </c>
      <c r="P42" s="19">
        <f t="shared" si="15"/>
        <v>1.2121212121212122</v>
      </c>
      <c r="Q42" s="20"/>
      <c r="S42" s="7">
        <f t="shared" si="16"/>
        <v>17</v>
      </c>
      <c r="T42" s="21">
        <f t="shared" si="17"/>
        <v>1.2142857142857144</v>
      </c>
    </row>
    <row r="43" spans="1:20" ht="16" customHeight="1" x14ac:dyDescent="0.4">
      <c r="A43" s="1"/>
      <c r="B43" s="17">
        <v>473150</v>
      </c>
      <c r="C43" s="14" t="s">
        <v>49</v>
      </c>
      <c r="D43" s="17">
        <v>1065</v>
      </c>
      <c r="E43" s="17">
        <v>13</v>
      </c>
      <c r="F43" s="17">
        <v>10</v>
      </c>
      <c r="G43" s="18">
        <f t="shared" si="12"/>
        <v>23</v>
      </c>
      <c r="H43" s="19">
        <f t="shared" si="13"/>
        <v>2.15962441314554</v>
      </c>
      <c r="I43" s="20"/>
      <c r="K43" s="14" t="s">
        <v>49</v>
      </c>
      <c r="L43" s="17">
        <v>997</v>
      </c>
      <c r="M43" s="17">
        <v>11</v>
      </c>
      <c r="N43" s="17">
        <v>7</v>
      </c>
      <c r="O43" s="18">
        <f t="shared" si="14"/>
        <v>18</v>
      </c>
      <c r="P43" s="19">
        <f t="shared" si="15"/>
        <v>1.8054162487462386</v>
      </c>
      <c r="Q43" s="20"/>
      <c r="S43" s="7">
        <f t="shared" si="16"/>
        <v>5</v>
      </c>
      <c r="T43" s="21">
        <f t="shared" si="17"/>
        <v>0.27777777777777768</v>
      </c>
    </row>
    <row r="44" spans="1:20" ht="16" customHeight="1" x14ac:dyDescent="0.4">
      <c r="B44" s="17">
        <v>473300</v>
      </c>
      <c r="C44" s="14" t="s">
        <v>45</v>
      </c>
      <c r="D44" s="17">
        <v>1172</v>
      </c>
      <c r="E44" s="17"/>
      <c r="F44" s="17">
        <v>2</v>
      </c>
      <c r="G44" s="18">
        <f t="shared" si="12"/>
        <v>2</v>
      </c>
      <c r="H44" s="19">
        <f t="shared" si="13"/>
        <v>0.17064846416382254</v>
      </c>
      <c r="I44" s="20"/>
      <c r="K44" s="14" t="s">
        <v>45</v>
      </c>
      <c r="L44" s="17">
        <v>1203</v>
      </c>
      <c r="M44" s="17"/>
      <c r="N44" s="17"/>
      <c r="O44" s="18">
        <f t="shared" si="14"/>
        <v>0</v>
      </c>
      <c r="P44" s="19">
        <f t="shared" si="15"/>
        <v>0</v>
      </c>
      <c r="Q44" s="20"/>
      <c r="S44" s="7">
        <f t="shared" si="16"/>
        <v>2</v>
      </c>
      <c r="T44" s="21" t="e">
        <f t="shared" si="17"/>
        <v>#DIV/0!</v>
      </c>
    </row>
    <row r="45" spans="1:20" ht="16" customHeight="1" x14ac:dyDescent="0.4">
      <c r="B45" s="17">
        <v>476450</v>
      </c>
      <c r="C45" s="14" t="s">
        <v>61</v>
      </c>
      <c r="D45" s="17">
        <v>1190</v>
      </c>
      <c r="E45" s="17"/>
      <c r="F45" s="17"/>
      <c r="G45" s="18">
        <f t="shared" si="12"/>
        <v>0</v>
      </c>
      <c r="H45" s="19">
        <f t="shared" si="13"/>
        <v>0</v>
      </c>
      <c r="I45" s="20"/>
      <c r="K45" s="14" t="s">
        <v>61</v>
      </c>
      <c r="L45" s="17">
        <v>1253</v>
      </c>
      <c r="M45" s="17"/>
      <c r="N45" s="17"/>
      <c r="O45" s="18">
        <f t="shared" si="14"/>
        <v>0</v>
      </c>
      <c r="P45" s="19">
        <f t="shared" si="15"/>
        <v>0</v>
      </c>
      <c r="Q45" s="20"/>
      <c r="S45" s="7">
        <f t="shared" si="16"/>
        <v>0</v>
      </c>
      <c r="T45" s="21" t="e">
        <f t="shared" si="17"/>
        <v>#DIV/0!</v>
      </c>
    </row>
    <row r="46" spans="1:20" ht="6" customHeight="1" x14ac:dyDescent="0.35">
      <c r="A46" s="56" t="s">
        <v>23</v>
      </c>
      <c r="B46" s="8"/>
      <c r="C46" s="8"/>
      <c r="D46" s="8"/>
      <c r="E46" s="8"/>
      <c r="F46" s="8"/>
      <c r="G46" s="8"/>
      <c r="H46" s="22"/>
      <c r="I46" s="8"/>
      <c r="J46" s="8"/>
      <c r="K46" s="8"/>
      <c r="L46" s="8"/>
      <c r="M46" s="8"/>
      <c r="N46" s="8"/>
      <c r="O46" s="8"/>
      <c r="P46" s="22"/>
      <c r="Q46" s="8"/>
      <c r="R46" s="8"/>
      <c r="S46" s="23"/>
    </row>
    <row r="47" spans="1:20" ht="6" customHeight="1" x14ac:dyDescent="0.35">
      <c r="A47" s="56" t="s">
        <v>23</v>
      </c>
      <c r="B47" s="8"/>
      <c r="C47" s="8"/>
      <c r="D47" s="8"/>
      <c r="E47" s="8"/>
      <c r="F47" s="8"/>
      <c r="G47" s="8"/>
      <c r="H47" s="22"/>
      <c r="I47" s="8"/>
      <c r="J47" s="8"/>
      <c r="K47" s="8"/>
      <c r="L47" s="8"/>
      <c r="M47" s="8"/>
      <c r="N47" s="8"/>
      <c r="O47" s="8"/>
      <c r="P47" s="22"/>
      <c r="Q47" s="8"/>
      <c r="R47" s="8"/>
      <c r="S47" s="23"/>
    </row>
    <row r="48" spans="1:20" ht="6" customHeight="1" x14ac:dyDescent="0.35">
      <c r="A48" s="56" t="s">
        <v>23</v>
      </c>
      <c r="B48" s="8"/>
      <c r="C48" s="8"/>
      <c r="D48" s="8"/>
      <c r="E48" s="8"/>
      <c r="F48" s="8"/>
      <c r="G48" s="8"/>
      <c r="H48" s="22"/>
      <c r="I48" s="8"/>
      <c r="J48" s="8"/>
      <c r="K48" s="8"/>
      <c r="L48" s="8"/>
      <c r="M48" s="8"/>
      <c r="N48" s="8"/>
      <c r="O48" s="8"/>
      <c r="P48" s="22"/>
      <c r="Q48" s="8"/>
      <c r="R48" s="8"/>
      <c r="S48" s="23"/>
    </row>
    <row r="49" spans="1:20" ht="6" customHeight="1" x14ac:dyDescent="0.35">
      <c r="A49" s="56" t="s">
        <v>23</v>
      </c>
      <c r="B49" s="8"/>
      <c r="C49" s="8"/>
      <c r="D49" s="8"/>
      <c r="E49" s="8"/>
      <c r="F49" s="8"/>
      <c r="G49" s="8"/>
      <c r="H49" s="22"/>
      <c r="I49" s="8"/>
      <c r="J49" s="8"/>
      <c r="K49" s="8"/>
      <c r="L49" s="8"/>
      <c r="M49" s="8"/>
      <c r="N49" s="8"/>
      <c r="O49" s="8"/>
      <c r="P49" s="22"/>
      <c r="Q49" s="8"/>
      <c r="R49" s="8"/>
      <c r="S49" s="23"/>
    </row>
    <row r="50" spans="1:20" ht="6" customHeight="1" x14ac:dyDescent="0.35">
      <c r="A50" s="56" t="s">
        <v>23</v>
      </c>
      <c r="B50" s="8"/>
      <c r="C50" s="8"/>
      <c r="D50" s="8"/>
      <c r="E50" s="8"/>
      <c r="F50" s="8"/>
      <c r="G50" s="8"/>
      <c r="H50" s="22"/>
      <c r="I50" s="8"/>
      <c r="J50" s="8"/>
      <c r="K50" s="8"/>
      <c r="L50" s="8"/>
      <c r="M50" s="8"/>
      <c r="N50" s="8"/>
      <c r="O50" s="8"/>
      <c r="P50" s="22"/>
      <c r="Q50" s="8"/>
      <c r="R50" s="8"/>
      <c r="S50" s="23"/>
    </row>
    <row r="51" spans="1:20" ht="6" customHeight="1" x14ac:dyDescent="0.35">
      <c r="A51" s="56" t="s">
        <v>23</v>
      </c>
      <c r="B51" s="8"/>
      <c r="C51" s="8"/>
      <c r="D51" s="8"/>
      <c r="E51" s="8"/>
      <c r="F51" s="8"/>
      <c r="G51" s="8"/>
      <c r="H51" s="22"/>
      <c r="I51" s="8"/>
      <c r="J51" s="8"/>
      <c r="K51" s="8"/>
      <c r="L51" s="8"/>
      <c r="M51" s="8"/>
      <c r="N51" s="8"/>
      <c r="O51" s="8"/>
      <c r="P51" s="22"/>
      <c r="Q51" s="8"/>
      <c r="R51" s="8"/>
      <c r="S51" s="23"/>
    </row>
    <row r="52" spans="1:20" ht="18" customHeight="1" x14ac:dyDescent="0.4">
      <c r="C52" s="12" t="s">
        <v>134</v>
      </c>
      <c r="E52" s="1" t="s">
        <v>3</v>
      </c>
      <c r="F52" s="6" t="s">
        <v>4</v>
      </c>
      <c r="G52" s="4" t="s">
        <v>5</v>
      </c>
      <c r="H52" s="24" t="s">
        <v>6</v>
      </c>
      <c r="I52" s="6" t="s">
        <v>7</v>
      </c>
      <c r="J52" s="1"/>
      <c r="K52" s="12" t="s">
        <v>131</v>
      </c>
      <c r="M52" s="1" t="s">
        <v>3</v>
      </c>
      <c r="N52" s="6" t="s">
        <v>4</v>
      </c>
      <c r="O52" s="4" t="s">
        <v>5</v>
      </c>
      <c r="P52" s="24" t="s">
        <v>6</v>
      </c>
      <c r="Q52" s="6" t="s">
        <v>7</v>
      </c>
    </row>
    <row r="53" spans="1:20" ht="4" customHeight="1" x14ac:dyDescent="0.4">
      <c r="A53" s="2" t="s">
        <v>23</v>
      </c>
      <c r="C53" s="12"/>
      <c r="E53" s="64"/>
      <c r="F53" s="64"/>
      <c r="G53" s="64"/>
      <c r="H53" s="25"/>
      <c r="I53" s="4"/>
      <c r="K53" s="12"/>
      <c r="M53" s="64"/>
      <c r="N53" s="64"/>
      <c r="O53" s="64"/>
      <c r="P53" s="25"/>
      <c r="Q53" s="4"/>
    </row>
    <row r="54" spans="1:20" ht="18" customHeight="1" x14ac:dyDescent="0.4">
      <c r="B54" s="14" t="s">
        <v>8</v>
      </c>
      <c r="C54" s="9" t="s">
        <v>53</v>
      </c>
      <c r="D54" s="15"/>
      <c r="H54" s="24"/>
      <c r="I54" s="6"/>
      <c r="K54" s="9" t="s">
        <v>53</v>
      </c>
      <c r="L54" s="15"/>
      <c r="P54" s="24"/>
      <c r="Q54" s="6"/>
    </row>
    <row r="55" spans="1:20" ht="18" customHeight="1" x14ac:dyDescent="0.4">
      <c r="A55" s="2">
        <v>1</v>
      </c>
      <c r="B55" s="17">
        <v>470360</v>
      </c>
      <c r="C55" s="14" t="s">
        <v>54</v>
      </c>
      <c r="D55" s="17">
        <v>1304</v>
      </c>
      <c r="E55" s="17">
        <v>167</v>
      </c>
      <c r="F55" s="17">
        <v>102</v>
      </c>
      <c r="G55" s="18">
        <f t="shared" ref="G55:G64" si="18">SUM(E55+F55)</f>
        <v>269</v>
      </c>
      <c r="H55" s="19">
        <f t="shared" ref="H55:H64" si="19">SUM((G55*100)/D55)</f>
        <v>20.628834355828221</v>
      </c>
      <c r="I55" s="20">
        <v>26</v>
      </c>
      <c r="K55" s="14" t="s">
        <v>54</v>
      </c>
      <c r="L55" s="17">
        <v>1310</v>
      </c>
      <c r="M55" s="17">
        <v>154</v>
      </c>
      <c r="N55" s="17">
        <v>98</v>
      </c>
      <c r="O55" s="18">
        <f t="shared" ref="O55:O64" si="20">SUM(M55+N55)</f>
        <v>252</v>
      </c>
      <c r="P55" s="19">
        <f t="shared" ref="P55:P64" si="21">SUM((O55*100)/L55)</f>
        <v>19.236641221374047</v>
      </c>
      <c r="Q55" s="20">
        <v>25</v>
      </c>
      <c r="S55" s="7">
        <f t="shared" ref="S55:S64" si="22">G55-O55</f>
        <v>17</v>
      </c>
      <c r="T55" s="21">
        <f t="shared" ref="T55:T64" si="23">G55/O55-1</f>
        <v>6.7460317460317443E-2</v>
      </c>
    </row>
    <row r="56" spans="1:20" ht="18" customHeight="1" x14ac:dyDescent="0.4">
      <c r="A56" s="2">
        <v>2</v>
      </c>
      <c r="B56" s="17">
        <v>475100</v>
      </c>
      <c r="C56" s="14" t="s">
        <v>37</v>
      </c>
      <c r="D56" s="17">
        <v>1305</v>
      </c>
      <c r="E56" s="17">
        <v>82</v>
      </c>
      <c r="F56" s="17">
        <v>139</v>
      </c>
      <c r="G56" s="18">
        <f t="shared" si="18"/>
        <v>221</v>
      </c>
      <c r="H56" s="19">
        <f t="shared" si="19"/>
        <v>16.934865900383141</v>
      </c>
      <c r="I56" s="20">
        <v>28</v>
      </c>
      <c r="K56" s="14" t="s">
        <v>37</v>
      </c>
      <c r="L56" s="17">
        <v>1281</v>
      </c>
      <c r="M56" s="17">
        <v>73</v>
      </c>
      <c r="N56" s="17">
        <v>136</v>
      </c>
      <c r="O56" s="18">
        <f t="shared" si="20"/>
        <v>209</v>
      </c>
      <c r="P56" s="19">
        <f t="shared" si="21"/>
        <v>16.315378610460577</v>
      </c>
      <c r="Q56" s="20">
        <v>26</v>
      </c>
      <c r="S56" s="7">
        <f t="shared" si="22"/>
        <v>12</v>
      </c>
      <c r="T56" s="21">
        <f t="shared" si="23"/>
        <v>5.741626794258381E-2</v>
      </c>
    </row>
    <row r="57" spans="1:20" ht="18" customHeight="1" x14ac:dyDescent="0.4">
      <c r="A57" s="2">
        <v>3</v>
      </c>
      <c r="B57" s="17"/>
      <c r="C57" s="14" t="s">
        <v>57</v>
      </c>
      <c r="D57" s="17">
        <v>1337</v>
      </c>
      <c r="E57" s="17">
        <v>65</v>
      </c>
      <c r="F57" s="17">
        <v>68</v>
      </c>
      <c r="G57" s="18">
        <f t="shared" si="18"/>
        <v>133</v>
      </c>
      <c r="H57" s="19">
        <f t="shared" si="19"/>
        <v>9.9476439790575917</v>
      </c>
      <c r="I57" s="20">
        <v>6</v>
      </c>
      <c r="K57" s="14" t="s">
        <v>57</v>
      </c>
      <c r="L57" s="17">
        <v>1268</v>
      </c>
      <c r="M57" s="17">
        <v>56</v>
      </c>
      <c r="N57" s="17">
        <v>60</v>
      </c>
      <c r="O57" s="18">
        <f t="shared" si="20"/>
        <v>116</v>
      </c>
      <c r="P57" s="19">
        <f t="shared" si="21"/>
        <v>9.1482649842271293</v>
      </c>
      <c r="Q57" s="20"/>
      <c r="S57" s="7">
        <f t="shared" si="22"/>
        <v>17</v>
      </c>
      <c r="T57" s="21">
        <f t="shared" si="23"/>
        <v>0.14655172413793105</v>
      </c>
    </row>
    <row r="58" spans="1:20" ht="16" customHeight="1" x14ac:dyDescent="0.4">
      <c r="B58" s="17">
        <v>470780</v>
      </c>
      <c r="C58" s="14" t="s">
        <v>40</v>
      </c>
      <c r="D58" s="17">
        <v>1290</v>
      </c>
      <c r="E58" s="17">
        <v>97</v>
      </c>
      <c r="F58" s="17">
        <v>14</v>
      </c>
      <c r="G58" s="18">
        <f t="shared" si="18"/>
        <v>111</v>
      </c>
      <c r="H58" s="19">
        <f t="shared" si="19"/>
        <v>8.604651162790697</v>
      </c>
      <c r="I58" s="20"/>
      <c r="K58" s="14" t="s">
        <v>40</v>
      </c>
      <c r="L58" s="17">
        <v>1310</v>
      </c>
      <c r="M58" s="17">
        <v>116</v>
      </c>
      <c r="N58" s="17">
        <v>21</v>
      </c>
      <c r="O58" s="18">
        <f t="shared" si="20"/>
        <v>137</v>
      </c>
      <c r="P58" s="19">
        <f t="shared" si="21"/>
        <v>10.458015267175572</v>
      </c>
      <c r="Q58" s="20"/>
      <c r="S58" s="7">
        <f t="shared" si="22"/>
        <v>-26</v>
      </c>
      <c r="T58" s="21">
        <f t="shared" si="23"/>
        <v>-0.18978102189781021</v>
      </c>
    </row>
    <row r="59" spans="1:20" ht="16" customHeight="1" x14ac:dyDescent="0.4">
      <c r="B59" s="17">
        <v>471120</v>
      </c>
      <c r="C59" s="14" t="s">
        <v>56</v>
      </c>
      <c r="D59" s="17">
        <v>1308</v>
      </c>
      <c r="E59" s="17">
        <v>47</v>
      </c>
      <c r="F59" s="17">
        <v>35</v>
      </c>
      <c r="G59" s="18">
        <f t="shared" si="18"/>
        <v>82</v>
      </c>
      <c r="H59" s="19">
        <f t="shared" si="19"/>
        <v>6.2691131498470947</v>
      </c>
      <c r="I59" s="20">
        <v>8</v>
      </c>
      <c r="K59" s="14" t="s">
        <v>56</v>
      </c>
      <c r="L59" s="17">
        <v>1258</v>
      </c>
      <c r="M59" s="17">
        <v>69</v>
      </c>
      <c r="N59" s="17">
        <v>28</v>
      </c>
      <c r="O59" s="18">
        <f t="shared" si="20"/>
        <v>97</v>
      </c>
      <c r="P59" s="19">
        <f t="shared" si="21"/>
        <v>7.7106518282988867</v>
      </c>
      <c r="Q59" s="20">
        <v>5</v>
      </c>
      <c r="S59" s="7">
        <f t="shared" si="22"/>
        <v>-15</v>
      </c>
      <c r="T59" s="21">
        <f t="shared" si="23"/>
        <v>-0.15463917525773196</v>
      </c>
    </row>
    <row r="60" spans="1:20" ht="18" customHeight="1" x14ac:dyDescent="0.4">
      <c r="B60" s="17">
        <v>473300</v>
      </c>
      <c r="C60" s="14" t="s">
        <v>44</v>
      </c>
      <c r="D60" s="17">
        <v>1314</v>
      </c>
      <c r="E60" s="17">
        <v>35</v>
      </c>
      <c r="F60" s="17">
        <v>30</v>
      </c>
      <c r="G60" s="18">
        <f t="shared" si="18"/>
        <v>65</v>
      </c>
      <c r="H60" s="19">
        <f t="shared" si="19"/>
        <v>4.9467275494672753</v>
      </c>
      <c r="I60" s="20">
        <v>1</v>
      </c>
      <c r="K60" s="14" t="s">
        <v>44</v>
      </c>
      <c r="L60" s="17">
        <v>1172</v>
      </c>
      <c r="M60" s="17">
        <v>9</v>
      </c>
      <c r="N60" s="17">
        <v>24</v>
      </c>
      <c r="O60" s="18">
        <f t="shared" si="20"/>
        <v>33</v>
      </c>
      <c r="P60" s="19">
        <f t="shared" si="21"/>
        <v>2.8156996587030716</v>
      </c>
      <c r="Q60" s="20">
        <v>1</v>
      </c>
      <c r="S60" s="7">
        <f t="shared" si="22"/>
        <v>32</v>
      </c>
      <c r="T60" s="21">
        <f t="shared" si="23"/>
        <v>0.96969696969696972</v>
      </c>
    </row>
    <row r="61" spans="1:20" ht="18" customHeight="1" x14ac:dyDescent="0.4">
      <c r="B61" s="17">
        <v>470540</v>
      </c>
      <c r="C61" s="14" t="s">
        <v>42</v>
      </c>
      <c r="D61" s="17">
        <v>1292</v>
      </c>
      <c r="E61" s="17">
        <v>29</v>
      </c>
      <c r="F61" s="17">
        <v>21</v>
      </c>
      <c r="G61" s="18">
        <f t="shared" si="18"/>
        <v>50</v>
      </c>
      <c r="H61" s="19">
        <f t="shared" si="19"/>
        <v>3.8699690402476778</v>
      </c>
      <c r="I61" s="20">
        <v>1</v>
      </c>
      <c r="K61" s="14" t="s">
        <v>42</v>
      </c>
      <c r="L61" s="17">
        <v>1277</v>
      </c>
      <c r="M61" s="17">
        <v>29</v>
      </c>
      <c r="N61" s="17">
        <v>21</v>
      </c>
      <c r="O61" s="18">
        <f t="shared" si="20"/>
        <v>50</v>
      </c>
      <c r="P61" s="19">
        <f t="shared" si="21"/>
        <v>3.9154267815191854</v>
      </c>
      <c r="Q61" s="20">
        <v>2</v>
      </c>
      <c r="S61" s="7">
        <f t="shared" si="22"/>
        <v>0</v>
      </c>
      <c r="T61" s="21">
        <f t="shared" si="23"/>
        <v>0</v>
      </c>
    </row>
    <row r="62" spans="1:20" ht="16" customHeight="1" x14ac:dyDescent="0.4">
      <c r="B62" s="17"/>
      <c r="C62" s="14" t="s">
        <v>58</v>
      </c>
      <c r="D62" s="17">
        <v>1238</v>
      </c>
      <c r="E62" s="17">
        <v>2</v>
      </c>
      <c r="F62" s="17">
        <v>9</v>
      </c>
      <c r="G62" s="18">
        <f t="shared" si="18"/>
        <v>11</v>
      </c>
      <c r="H62" s="19">
        <f t="shared" si="19"/>
        <v>0.88852988691437806</v>
      </c>
      <c r="I62" s="20">
        <v>1</v>
      </c>
      <c r="K62" s="14" t="s">
        <v>58</v>
      </c>
      <c r="L62" s="17">
        <v>1220</v>
      </c>
      <c r="M62" s="17">
        <v>3</v>
      </c>
      <c r="N62" s="17">
        <v>7</v>
      </c>
      <c r="O62" s="18">
        <f t="shared" si="20"/>
        <v>10</v>
      </c>
      <c r="P62" s="19">
        <f t="shared" si="21"/>
        <v>0.81967213114754101</v>
      </c>
      <c r="Q62" s="20"/>
      <c r="S62" s="7">
        <f t="shared" si="22"/>
        <v>1</v>
      </c>
      <c r="T62" s="21">
        <f t="shared" si="23"/>
        <v>0.10000000000000009</v>
      </c>
    </row>
    <row r="63" spans="1:20" ht="18" customHeight="1" x14ac:dyDescent="0.4">
      <c r="B63" s="17">
        <v>471180</v>
      </c>
      <c r="C63" s="14" t="s">
        <v>59</v>
      </c>
      <c r="D63" s="17">
        <v>1355</v>
      </c>
      <c r="E63" s="17">
        <v>4</v>
      </c>
      <c r="F63" s="17">
        <v>4</v>
      </c>
      <c r="G63" s="18">
        <f t="shared" si="18"/>
        <v>8</v>
      </c>
      <c r="H63" s="19">
        <f t="shared" si="19"/>
        <v>0.59040590405904059</v>
      </c>
      <c r="I63" s="20"/>
      <c r="K63" s="14" t="s">
        <v>59</v>
      </c>
      <c r="L63" s="17">
        <v>1372</v>
      </c>
      <c r="M63" s="17">
        <v>6</v>
      </c>
      <c r="N63" s="17">
        <v>14</v>
      </c>
      <c r="O63" s="18">
        <f t="shared" si="20"/>
        <v>20</v>
      </c>
      <c r="P63" s="19">
        <f t="shared" si="21"/>
        <v>1.4577259475218658</v>
      </c>
      <c r="Q63" s="20"/>
      <c r="S63" s="7">
        <f t="shared" si="22"/>
        <v>-12</v>
      </c>
      <c r="T63" s="21">
        <f t="shared" si="23"/>
        <v>-0.6</v>
      </c>
    </row>
    <row r="64" spans="1:20" ht="16" customHeight="1" x14ac:dyDescent="0.4">
      <c r="B64" s="17">
        <v>472120</v>
      </c>
      <c r="C64" s="14" t="s">
        <v>52</v>
      </c>
      <c r="D64" s="17">
        <v>1353</v>
      </c>
      <c r="E64" s="17"/>
      <c r="F64" s="17"/>
      <c r="G64" s="18">
        <f t="shared" si="18"/>
        <v>0</v>
      </c>
      <c r="H64" s="19">
        <f t="shared" si="19"/>
        <v>0</v>
      </c>
      <c r="I64" s="20"/>
      <c r="K64" s="14" t="s">
        <v>52</v>
      </c>
      <c r="L64" s="17">
        <v>1359</v>
      </c>
      <c r="M64" s="17"/>
      <c r="N64" s="17"/>
      <c r="O64" s="18">
        <f t="shared" si="20"/>
        <v>0</v>
      </c>
      <c r="P64" s="19">
        <f t="shared" si="21"/>
        <v>0</v>
      </c>
      <c r="Q64" s="20"/>
      <c r="S64" s="7">
        <f t="shared" si="22"/>
        <v>0</v>
      </c>
      <c r="T64" s="21" t="e">
        <f t="shared" si="23"/>
        <v>#DIV/0!</v>
      </c>
    </row>
    <row r="65" spans="1:20" ht="4" customHeight="1" x14ac:dyDescent="0.35">
      <c r="A65" s="8" t="s">
        <v>23</v>
      </c>
      <c r="B65" s="8"/>
      <c r="C65" s="8" t="s">
        <v>23</v>
      </c>
      <c r="D65" s="8"/>
      <c r="E65" s="8"/>
      <c r="F65" s="8"/>
      <c r="G65" s="8"/>
      <c r="H65" s="22" t="s">
        <v>23</v>
      </c>
      <c r="I65" s="8"/>
      <c r="J65" s="8" t="s">
        <v>23</v>
      </c>
      <c r="K65" s="8" t="s">
        <v>23</v>
      </c>
      <c r="L65" s="8"/>
      <c r="M65" s="8"/>
      <c r="N65" s="8"/>
      <c r="O65" s="8"/>
      <c r="P65" s="22" t="s">
        <v>23</v>
      </c>
      <c r="Q65" s="8"/>
      <c r="R65" s="8" t="s">
        <v>23</v>
      </c>
      <c r="S65" s="23"/>
    </row>
    <row r="66" spans="1:20" ht="18" customHeight="1" x14ac:dyDescent="0.4">
      <c r="A66" s="1"/>
      <c r="B66" s="14" t="s">
        <v>8</v>
      </c>
      <c r="C66" s="9" t="s">
        <v>62</v>
      </c>
      <c r="D66" s="5"/>
      <c r="G66" s="10"/>
      <c r="H66" s="25"/>
      <c r="K66" s="9" t="s">
        <v>62</v>
      </c>
      <c r="L66" s="5"/>
      <c r="O66" s="10"/>
      <c r="P66" s="25"/>
    </row>
    <row r="67" spans="1:20" ht="18" customHeight="1" x14ac:dyDescent="0.4">
      <c r="A67" s="2">
        <v>1</v>
      </c>
      <c r="B67" s="17">
        <v>474400</v>
      </c>
      <c r="C67" s="14" t="s">
        <v>63</v>
      </c>
      <c r="D67" s="17">
        <v>1483</v>
      </c>
      <c r="E67" s="17">
        <v>149</v>
      </c>
      <c r="F67" s="17">
        <v>29</v>
      </c>
      <c r="G67" s="18">
        <f>SUM(E67+F67)</f>
        <v>178</v>
      </c>
      <c r="H67" s="19">
        <f>SUM((G67*100)/D67)</f>
        <v>12.002697235333782</v>
      </c>
      <c r="I67" s="20"/>
      <c r="K67" s="14" t="s">
        <v>63</v>
      </c>
      <c r="L67" s="17">
        <v>1543</v>
      </c>
      <c r="M67" s="17">
        <v>116</v>
      </c>
      <c r="N67" s="17">
        <v>33</v>
      </c>
      <c r="O67" s="18">
        <f>SUM(M67+N67)</f>
        <v>149</v>
      </c>
      <c r="P67" s="19">
        <f>SUM((O67*100)/L67)</f>
        <v>9.6565132858068701</v>
      </c>
      <c r="Q67" s="20"/>
      <c r="S67" s="7">
        <f>G67-O67</f>
        <v>29</v>
      </c>
      <c r="T67" s="21">
        <f>G67/O67-1</f>
        <v>0.19463087248322153</v>
      </c>
    </row>
    <row r="68" spans="1:20" ht="18" customHeight="1" x14ac:dyDescent="0.4">
      <c r="A68" s="2">
        <v>2</v>
      </c>
      <c r="B68" s="17">
        <v>473520</v>
      </c>
      <c r="C68" s="14" t="s">
        <v>55</v>
      </c>
      <c r="D68" s="17">
        <v>1403</v>
      </c>
      <c r="E68" s="17">
        <v>22</v>
      </c>
      <c r="F68" s="17">
        <v>78</v>
      </c>
      <c r="G68" s="18">
        <f>SUM(E68+F68)</f>
        <v>100</v>
      </c>
      <c r="H68" s="19">
        <f>SUM((G68*100)/D68)</f>
        <v>7.1275837491090517</v>
      </c>
      <c r="I68" s="20">
        <v>8</v>
      </c>
      <c r="K68" s="14" t="s">
        <v>55</v>
      </c>
      <c r="L68" s="17">
        <v>1351</v>
      </c>
      <c r="M68" s="17">
        <v>87</v>
      </c>
      <c r="N68" s="17">
        <v>76</v>
      </c>
      <c r="O68" s="18">
        <f>SUM(M68+N68)</f>
        <v>163</v>
      </c>
      <c r="P68" s="19">
        <f>SUM((O68*100)/L68)</f>
        <v>12.065136935603256</v>
      </c>
      <c r="Q68" s="20">
        <v>8</v>
      </c>
      <c r="S68" s="7">
        <f>G68-O68</f>
        <v>-63</v>
      </c>
      <c r="T68" s="21">
        <f>G68/O68-1</f>
        <v>-0.38650306748466257</v>
      </c>
    </row>
    <row r="69" spans="1:20" ht="16" customHeight="1" x14ac:dyDescent="0.4">
      <c r="A69" s="2">
        <v>3</v>
      </c>
      <c r="B69" s="17">
        <v>471880</v>
      </c>
      <c r="C69" s="14" t="s">
        <v>60</v>
      </c>
      <c r="D69" s="17">
        <v>1431</v>
      </c>
      <c r="E69" s="17">
        <v>73</v>
      </c>
      <c r="F69" s="17">
        <v>17</v>
      </c>
      <c r="G69" s="18">
        <f>SUM(E69+F69)</f>
        <v>90</v>
      </c>
      <c r="H69" s="19">
        <f>SUM((G69*100)/D69)</f>
        <v>6.2893081761006293</v>
      </c>
      <c r="I69" s="20"/>
      <c r="K69" s="14" t="s">
        <v>60</v>
      </c>
      <c r="L69" s="17">
        <v>1402</v>
      </c>
      <c r="M69" s="17">
        <v>75</v>
      </c>
      <c r="N69" s="17">
        <v>13</v>
      </c>
      <c r="O69" s="18">
        <f>SUM(M69+N69)</f>
        <v>88</v>
      </c>
      <c r="P69" s="19">
        <f>SUM((O69*100)/L69)</f>
        <v>6.2767475035663338</v>
      </c>
      <c r="Q69" s="20"/>
      <c r="S69" s="7">
        <f>G69-O69</f>
        <v>2</v>
      </c>
      <c r="T69" s="21">
        <f>G69/O69-1</f>
        <v>2.2727272727272707E-2</v>
      </c>
    </row>
    <row r="70" spans="1:20" ht="18" customHeight="1" x14ac:dyDescent="0.4">
      <c r="B70" s="17">
        <v>475200</v>
      </c>
      <c r="C70" s="14" t="s">
        <v>64</v>
      </c>
      <c r="D70" s="17">
        <v>1528</v>
      </c>
      <c r="E70" s="17">
        <v>36</v>
      </c>
      <c r="F70" s="17">
        <v>22</v>
      </c>
      <c r="G70" s="18">
        <f>SUM(E70+F70)</f>
        <v>58</v>
      </c>
      <c r="H70" s="19">
        <f>SUM((G70*100)/D70)</f>
        <v>3.7958115183246073</v>
      </c>
      <c r="I70" s="20">
        <v>2</v>
      </c>
      <c r="K70" s="14" t="s">
        <v>64</v>
      </c>
      <c r="L70" s="17">
        <v>1527</v>
      </c>
      <c r="M70" s="17">
        <v>63</v>
      </c>
      <c r="N70" s="17">
        <v>29</v>
      </c>
      <c r="O70" s="18">
        <f>SUM(M70+N70)</f>
        <v>92</v>
      </c>
      <c r="P70" s="19">
        <f>SUM((O70*100)/L70)</f>
        <v>6.0248853962017028</v>
      </c>
      <c r="Q70" s="20">
        <v>3</v>
      </c>
      <c r="S70" s="7">
        <f>G70-O70</f>
        <v>-34</v>
      </c>
      <c r="T70" s="21">
        <f>G70/O70-1</f>
        <v>-0.36956521739130432</v>
      </c>
    </row>
    <row r="71" spans="1:20" ht="16" customHeight="1" x14ac:dyDescent="0.4">
      <c r="A71" s="1"/>
      <c r="C71" s="14" t="s">
        <v>69</v>
      </c>
      <c r="D71" s="17">
        <v>1541</v>
      </c>
      <c r="E71" s="17"/>
      <c r="F71" s="17"/>
      <c r="G71" s="18">
        <f>SUM(E71+F71)</f>
        <v>0</v>
      </c>
      <c r="H71" s="19">
        <f>SUM((G71*100)/D71)</f>
        <v>0</v>
      </c>
      <c r="I71" s="20"/>
      <c r="K71" s="14" t="s">
        <v>69</v>
      </c>
      <c r="L71" s="17">
        <v>1470</v>
      </c>
      <c r="M71" s="17"/>
      <c r="N71" s="17"/>
      <c r="O71" s="18">
        <f>SUM(M71+N71)</f>
        <v>0</v>
      </c>
      <c r="P71" s="19">
        <f>SUM((O71*100)/L71)</f>
        <v>0</v>
      </c>
      <c r="Q71" s="20"/>
      <c r="S71" s="7">
        <f>G71-O71</f>
        <v>0</v>
      </c>
      <c r="T71" s="21" t="e">
        <f>G71/O71-1</f>
        <v>#DIV/0!</v>
      </c>
    </row>
    <row r="72" spans="1:20" ht="4" customHeight="1" x14ac:dyDescent="0.35">
      <c r="A72" s="8" t="s">
        <v>23</v>
      </c>
      <c r="B72" s="8"/>
      <c r="C72" s="8" t="s">
        <v>23</v>
      </c>
      <c r="D72" s="8"/>
      <c r="E72" s="8"/>
      <c r="F72" s="8"/>
      <c r="G72" s="8"/>
      <c r="H72" s="22" t="s">
        <v>23</v>
      </c>
      <c r="I72" s="8"/>
      <c r="J72" s="8" t="s">
        <v>23</v>
      </c>
      <c r="K72" s="8" t="s">
        <v>23</v>
      </c>
      <c r="L72" s="8"/>
      <c r="M72" s="8"/>
      <c r="N72" s="8"/>
      <c r="O72" s="8"/>
      <c r="P72" s="22" t="s">
        <v>23</v>
      </c>
      <c r="Q72" s="8"/>
      <c r="R72" s="8" t="s">
        <v>23</v>
      </c>
      <c r="S72" s="23"/>
    </row>
    <row r="73" spans="1:20" ht="18" customHeight="1" x14ac:dyDescent="0.4">
      <c r="A73" s="1"/>
      <c r="B73" s="26" t="s">
        <v>8</v>
      </c>
      <c r="C73" s="9" t="s">
        <v>70</v>
      </c>
      <c r="D73" s="15"/>
      <c r="E73" s="15"/>
      <c r="G73" s="5"/>
      <c r="H73" s="24"/>
      <c r="I73"/>
      <c r="K73" s="9" t="s">
        <v>70</v>
      </c>
      <c r="L73" s="15"/>
      <c r="M73" s="15"/>
      <c r="O73" s="5"/>
      <c r="P73" s="24"/>
      <c r="Q73"/>
    </row>
    <row r="74" spans="1:20" ht="18" customHeight="1" x14ac:dyDescent="0.4">
      <c r="A74" s="2">
        <v>1</v>
      </c>
      <c r="B74" s="17">
        <v>473450</v>
      </c>
      <c r="C74" s="14" t="s">
        <v>71</v>
      </c>
      <c r="D74" s="17">
        <v>2463</v>
      </c>
      <c r="E74" s="17">
        <v>108</v>
      </c>
      <c r="F74" s="17">
        <v>90</v>
      </c>
      <c r="G74" s="18">
        <f t="shared" ref="G74:G84" si="24">SUM(E74+F74)</f>
        <v>198</v>
      </c>
      <c r="H74" s="19">
        <f t="shared" ref="H74:H84" si="25">SUM((G74*100)/D74)</f>
        <v>8.038976857490864</v>
      </c>
      <c r="I74" s="20">
        <v>13</v>
      </c>
      <c r="K74" s="14" t="s">
        <v>71</v>
      </c>
      <c r="L74" s="17">
        <v>2444</v>
      </c>
      <c r="M74" s="17">
        <v>401</v>
      </c>
      <c r="N74" s="17">
        <v>67</v>
      </c>
      <c r="O74" s="18">
        <f t="shared" ref="O74:O84" si="26">SUM(M74+N74)</f>
        <v>468</v>
      </c>
      <c r="P74" s="19">
        <f t="shared" ref="P74:P84" si="27">SUM((O74*100)/L74)</f>
        <v>19.148936170212767</v>
      </c>
      <c r="Q74" s="20">
        <v>14</v>
      </c>
      <c r="S74" s="7">
        <f t="shared" ref="S74:S84" si="28">G74-O74</f>
        <v>-270</v>
      </c>
      <c r="T74" s="21">
        <f t="shared" ref="T74:T84" si="29">G74/O74-1</f>
        <v>-0.57692307692307687</v>
      </c>
    </row>
    <row r="75" spans="1:20" ht="18" customHeight="1" x14ac:dyDescent="0.4">
      <c r="A75" s="2">
        <v>2</v>
      </c>
      <c r="B75" s="17">
        <v>471640</v>
      </c>
      <c r="C75" s="14" t="s">
        <v>74</v>
      </c>
      <c r="D75" s="17">
        <v>1806</v>
      </c>
      <c r="E75" s="17">
        <v>75</v>
      </c>
      <c r="F75" s="17">
        <v>46</v>
      </c>
      <c r="G75" s="18">
        <f t="shared" si="24"/>
        <v>121</v>
      </c>
      <c r="H75" s="19">
        <f t="shared" si="25"/>
        <v>6.6998892580287928</v>
      </c>
      <c r="I75" s="20">
        <v>11</v>
      </c>
      <c r="K75" s="14" t="s">
        <v>74</v>
      </c>
      <c r="L75" s="17">
        <v>1794</v>
      </c>
      <c r="M75" s="17">
        <v>71</v>
      </c>
      <c r="N75" s="17">
        <v>41</v>
      </c>
      <c r="O75" s="18">
        <f t="shared" si="26"/>
        <v>112</v>
      </c>
      <c r="P75" s="19">
        <f t="shared" si="27"/>
        <v>6.2430323299888517</v>
      </c>
      <c r="Q75" s="20">
        <v>7</v>
      </c>
      <c r="S75" s="7">
        <f t="shared" si="28"/>
        <v>9</v>
      </c>
      <c r="T75" s="21">
        <f t="shared" si="29"/>
        <v>8.0357142857142794E-2</v>
      </c>
    </row>
    <row r="76" spans="1:20" ht="18" customHeight="1" x14ac:dyDescent="0.4">
      <c r="A76" s="2">
        <v>3</v>
      </c>
      <c r="B76" s="17">
        <v>472695</v>
      </c>
      <c r="C76" s="14" t="s">
        <v>65</v>
      </c>
      <c r="D76" s="17">
        <v>1593</v>
      </c>
      <c r="E76" s="17">
        <v>21</v>
      </c>
      <c r="F76" s="17">
        <v>56</v>
      </c>
      <c r="G76" s="18">
        <f t="shared" si="24"/>
        <v>77</v>
      </c>
      <c r="H76" s="19">
        <f t="shared" si="25"/>
        <v>4.8336472065285623</v>
      </c>
      <c r="I76" s="20">
        <v>9</v>
      </c>
      <c r="K76" s="14" t="s">
        <v>65</v>
      </c>
      <c r="L76" s="17">
        <v>1611</v>
      </c>
      <c r="M76" s="17">
        <v>15</v>
      </c>
      <c r="N76" s="17">
        <v>42</v>
      </c>
      <c r="O76" s="18">
        <f t="shared" si="26"/>
        <v>57</v>
      </c>
      <c r="P76" s="19">
        <f t="shared" si="27"/>
        <v>3.5381750465549349</v>
      </c>
      <c r="Q76" s="20">
        <v>8</v>
      </c>
      <c r="S76" s="7">
        <f t="shared" si="28"/>
        <v>20</v>
      </c>
      <c r="T76" s="21">
        <f t="shared" si="29"/>
        <v>0.35087719298245612</v>
      </c>
    </row>
    <row r="77" spans="1:20" ht="16" customHeight="1" x14ac:dyDescent="0.4">
      <c r="A77" s="1"/>
      <c r="B77" s="17">
        <v>470780</v>
      </c>
      <c r="C77" s="14" t="s">
        <v>75</v>
      </c>
      <c r="D77" s="17">
        <v>2384</v>
      </c>
      <c r="E77" s="17">
        <v>51</v>
      </c>
      <c r="F77" s="17">
        <v>62</v>
      </c>
      <c r="G77" s="18">
        <f t="shared" si="24"/>
        <v>113</v>
      </c>
      <c r="H77" s="19">
        <f t="shared" si="25"/>
        <v>4.7399328859060406</v>
      </c>
      <c r="I77" s="20">
        <v>11</v>
      </c>
      <c r="K77" s="14" t="s">
        <v>75</v>
      </c>
      <c r="L77" s="17">
        <v>2436</v>
      </c>
      <c r="M77" s="17">
        <v>54</v>
      </c>
      <c r="N77" s="17">
        <v>56</v>
      </c>
      <c r="O77" s="18">
        <f t="shared" si="26"/>
        <v>110</v>
      </c>
      <c r="P77" s="19">
        <f t="shared" si="27"/>
        <v>4.5155993431855501</v>
      </c>
      <c r="Q77" s="20">
        <v>9</v>
      </c>
      <c r="S77" s="7">
        <f t="shared" si="28"/>
        <v>3</v>
      </c>
      <c r="T77" s="21">
        <f t="shared" si="29"/>
        <v>2.7272727272727337E-2</v>
      </c>
    </row>
    <row r="78" spans="1:20" ht="16" customHeight="1" x14ac:dyDescent="0.4">
      <c r="B78" s="17">
        <v>470260</v>
      </c>
      <c r="C78" s="14" t="s">
        <v>73</v>
      </c>
      <c r="D78" s="17">
        <v>6011</v>
      </c>
      <c r="E78" s="17">
        <v>101</v>
      </c>
      <c r="F78" s="17">
        <v>105</v>
      </c>
      <c r="G78" s="18">
        <f t="shared" si="24"/>
        <v>206</v>
      </c>
      <c r="H78" s="19">
        <f t="shared" si="25"/>
        <v>3.4270504075860924</v>
      </c>
      <c r="I78" s="20">
        <v>12</v>
      </c>
      <c r="K78" s="14" t="s">
        <v>73</v>
      </c>
      <c r="L78" s="17">
        <v>5935</v>
      </c>
      <c r="M78" s="17">
        <v>263</v>
      </c>
      <c r="N78" s="17">
        <v>113</v>
      </c>
      <c r="O78" s="18">
        <f t="shared" si="26"/>
        <v>376</v>
      </c>
      <c r="P78" s="19">
        <f t="shared" si="27"/>
        <v>6.3352990732940189</v>
      </c>
      <c r="Q78" s="20">
        <v>14</v>
      </c>
      <c r="S78" s="7">
        <f t="shared" si="28"/>
        <v>-170</v>
      </c>
      <c r="T78" s="21">
        <f t="shared" si="29"/>
        <v>-0.4521276595744681</v>
      </c>
    </row>
    <row r="79" spans="1:20" ht="16" customHeight="1" x14ac:dyDescent="0.4">
      <c r="B79" s="17">
        <v>471780</v>
      </c>
      <c r="C79" s="14" t="s">
        <v>72</v>
      </c>
      <c r="D79" s="17">
        <v>1918</v>
      </c>
      <c r="E79" s="17">
        <v>26</v>
      </c>
      <c r="F79" s="17">
        <v>24</v>
      </c>
      <c r="G79" s="18">
        <f t="shared" si="24"/>
        <v>50</v>
      </c>
      <c r="H79" s="19">
        <f t="shared" si="25"/>
        <v>2.6068821689259645</v>
      </c>
      <c r="I79" s="20">
        <v>3</v>
      </c>
      <c r="K79" s="14" t="s">
        <v>72</v>
      </c>
      <c r="L79" s="17">
        <v>1817</v>
      </c>
      <c r="M79" s="17">
        <v>330</v>
      </c>
      <c r="N79" s="17">
        <v>35</v>
      </c>
      <c r="O79" s="18">
        <f t="shared" si="26"/>
        <v>365</v>
      </c>
      <c r="P79" s="19">
        <f t="shared" si="27"/>
        <v>20.088057237204183</v>
      </c>
      <c r="Q79" s="20"/>
      <c r="S79" s="7">
        <f t="shared" si="28"/>
        <v>-315</v>
      </c>
      <c r="T79" s="21">
        <f t="shared" si="29"/>
        <v>-0.86301369863013699</v>
      </c>
    </row>
    <row r="80" spans="1:20" ht="16" customHeight="1" x14ac:dyDescent="0.4">
      <c r="A80" s="1"/>
      <c r="B80" s="17">
        <v>476250</v>
      </c>
      <c r="C80" s="14" t="s">
        <v>68</v>
      </c>
      <c r="D80" s="17">
        <v>1615</v>
      </c>
      <c r="E80" s="17">
        <v>13</v>
      </c>
      <c r="F80" s="17">
        <v>5</v>
      </c>
      <c r="G80" s="18">
        <f t="shared" si="24"/>
        <v>18</v>
      </c>
      <c r="H80" s="19">
        <f t="shared" si="25"/>
        <v>1.1145510835913313</v>
      </c>
      <c r="I80" s="20"/>
      <c r="K80" s="14" t="s">
        <v>68</v>
      </c>
      <c r="L80" s="17">
        <v>1562</v>
      </c>
      <c r="M80" s="17"/>
      <c r="N80" s="17"/>
      <c r="O80" s="18">
        <f t="shared" si="26"/>
        <v>0</v>
      </c>
      <c r="P80" s="19">
        <f t="shared" si="27"/>
        <v>0</v>
      </c>
      <c r="Q80" s="20"/>
      <c r="S80" s="7">
        <f t="shared" si="28"/>
        <v>18</v>
      </c>
      <c r="T80" s="21" t="e">
        <f t="shared" si="29"/>
        <v>#DIV/0!</v>
      </c>
    </row>
    <row r="81" spans="1:20" ht="16" customHeight="1" x14ac:dyDescent="0.4">
      <c r="A81" s="1"/>
      <c r="B81" s="17">
        <v>470930</v>
      </c>
      <c r="C81" s="14" t="s">
        <v>67</v>
      </c>
      <c r="D81" s="17">
        <v>1732</v>
      </c>
      <c r="E81" s="17"/>
      <c r="F81" s="17">
        <v>3</v>
      </c>
      <c r="G81" s="18">
        <f t="shared" si="24"/>
        <v>3</v>
      </c>
      <c r="H81" s="19">
        <f t="shared" si="25"/>
        <v>0.17321016166281755</v>
      </c>
      <c r="I81" s="20"/>
      <c r="K81" s="14" t="s">
        <v>67</v>
      </c>
      <c r="L81" s="17">
        <v>1694</v>
      </c>
      <c r="M81" s="17">
        <v>10</v>
      </c>
      <c r="N81" s="17">
        <v>9</v>
      </c>
      <c r="O81" s="18">
        <f t="shared" si="26"/>
        <v>19</v>
      </c>
      <c r="P81" s="19">
        <f t="shared" si="27"/>
        <v>1.1216056670602126</v>
      </c>
      <c r="Q81" s="20"/>
      <c r="S81" s="7">
        <f t="shared" si="28"/>
        <v>-16</v>
      </c>
      <c r="T81" s="21">
        <f t="shared" si="29"/>
        <v>-0.84210526315789469</v>
      </c>
    </row>
    <row r="82" spans="1:20" ht="16" customHeight="1" x14ac:dyDescent="0.4">
      <c r="B82" s="17">
        <v>476500</v>
      </c>
      <c r="C82" s="14" t="s">
        <v>76</v>
      </c>
      <c r="D82" s="17">
        <v>1834</v>
      </c>
      <c r="E82" s="17"/>
      <c r="F82" s="17"/>
      <c r="G82" s="18">
        <f t="shared" si="24"/>
        <v>0</v>
      </c>
      <c r="H82" s="19">
        <f t="shared" si="25"/>
        <v>0</v>
      </c>
      <c r="I82" s="20"/>
      <c r="K82" s="14" t="s">
        <v>76</v>
      </c>
      <c r="L82" s="17">
        <v>1823</v>
      </c>
      <c r="M82" s="17"/>
      <c r="N82" s="17">
        <v>2</v>
      </c>
      <c r="O82" s="18">
        <f t="shared" si="26"/>
        <v>2</v>
      </c>
      <c r="P82" s="19">
        <f t="shared" si="27"/>
        <v>0.10970927043335162</v>
      </c>
      <c r="Q82" s="20"/>
      <c r="S82" s="7">
        <f t="shared" si="28"/>
        <v>-2</v>
      </c>
      <c r="T82" s="21">
        <f t="shared" si="29"/>
        <v>-1</v>
      </c>
    </row>
    <row r="83" spans="1:20" ht="16" customHeight="1" x14ac:dyDescent="0.4">
      <c r="B83" s="17">
        <v>471620</v>
      </c>
      <c r="C83" s="14" t="s">
        <v>77</v>
      </c>
      <c r="D83" s="17">
        <v>2369</v>
      </c>
      <c r="E83" s="17"/>
      <c r="F83" s="17"/>
      <c r="G83" s="18">
        <f t="shared" si="24"/>
        <v>0</v>
      </c>
      <c r="H83" s="19">
        <f t="shared" si="25"/>
        <v>0</v>
      </c>
      <c r="I83" s="20"/>
      <c r="K83" s="14" t="s">
        <v>77</v>
      </c>
      <c r="L83" s="17">
        <v>2349</v>
      </c>
      <c r="M83" s="17"/>
      <c r="N83" s="17">
        <v>1</v>
      </c>
      <c r="O83" s="18">
        <f t="shared" si="26"/>
        <v>1</v>
      </c>
      <c r="P83" s="19">
        <f t="shared" si="27"/>
        <v>4.2571306939123033E-2</v>
      </c>
      <c r="Q83" s="20"/>
      <c r="S83" s="7">
        <f t="shared" si="28"/>
        <v>-1</v>
      </c>
      <c r="T83" s="21">
        <f t="shared" si="29"/>
        <v>-1</v>
      </c>
    </row>
    <row r="84" spans="1:20" ht="16" customHeight="1" x14ac:dyDescent="0.4">
      <c r="B84" s="17">
        <v>475200</v>
      </c>
      <c r="C84" s="14" t="s">
        <v>66</v>
      </c>
      <c r="D84" s="17">
        <v>1703</v>
      </c>
      <c r="E84" s="17"/>
      <c r="F84" s="17"/>
      <c r="G84" s="18">
        <f t="shared" si="24"/>
        <v>0</v>
      </c>
      <c r="H84" s="19">
        <f t="shared" si="25"/>
        <v>0</v>
      </c>
      <c r="I84" s="20"/>
      <c r="K84" s="14" t="s">
        <v>66</v>
      </c>
      <c r="L84" s="17">
        <v>1686</v>
      </c>
      <c r="M84" s="17"/>
      <c r="N84" s="17"/>
      <c r="O84" s="18">
        <f t="shared" si="26"/>
        <v>0</v>
      </c>
      <c r="P84" s="19">
        <f t="shared" si="27"/>
        <v>0</v>
      </c>
      <c r="Q84" s="20"/>
      <c r="S84" s="7">
        <f t="shared" si="28"/>
        <v>0</v>
      </c>
      <c r="T84" s="21" t="e">
        <f t="shared" si="29"/>
        <v>#DIV/0!</v>
      </c>
    </row>
    <row r="85" spans="1:20" ht="9" customHeight="1" x14ac:dyDescent="0.4">
      <c r="A85" s="1"/>
      <c r="B85" s="27"/>
      <c r="F85" s="6"/>
      <c r="H85" s="5"/>
      <c r="I85" s="6"/>
      <c r="N85" s="6"/>
      <c r="P85" s="5"/>
      <c r="Q85" s="6"/>
    </row>
    <row r="86" spans="1:20" ht="18" customHeight="1" x14ac:dyDescent="0.4">
      <c r="A86" s="1"/>
      <c r="B86" s="27"/>
      <c r="D86" s="1">
        <f>SUM(D4:D84)</f>
        <v>74945</v>
      </c>
      <c r="E86" s="5">
        <f>SUM(E4:E85)</f>
        <v>2464</v>
      </c>
      <c r="F86" s="5">
        <f>SUM(F4:F85)</f>
        <v>1621</v>
      </c>
      <c r="G86" s="4">
        <f t="shared" ref="G86" si="30">SUM(E86+F86)</f>
        <v>4085</v>
      </c>
      <c r="H86" s="28"/>
      <c r="I86" s="5">
        <f>SUM(I4:I85)</f>
        <v>203</v>
      </c>
      <c r="L86" s="1">
        <f>SUM(L4:L84)</f>
        <v>73724</v>
      </c>
      <c r="M86" s="5">
        <f>SUM(M4:M85)</f>
        <v>3182</v>
      </c>
      <c r="N86" s="5">
        <f>SUM(N4:N85)</f>
        <v>1690</v>
      </c>
      <c r="O86" s="5">
        <f>SUM(O4:O85)</f>
        <v>4872</v>
      </c>
      <c r="P86" s="19">
        <f t="shared" ref="P86" si="31">SUM((O86*100)/L86)</f>
        <v>6.6084314470186101</v>
      </c>
      <c r="Q86" s="5">
        <f>SUM(Q4:Q85)</f>
        <v>183</v>
      </c>
      <c r="T86" s="29"/>
    </row>
    <row r="87" spans="1:20" ht="18" customHeight="1" x14ac:dyDescent="0.4">
      <c r="A87" s="1"/>
      <c r="C87" s="1"/>
      <c r="G87" s="1"/>
      <c r="H87" s="1"/>
      <c r="I87" s="1"/>
      <c r="J87" s="1"/>
      <c r="K87" s="1"/>
      <c r="M87" s="30">
        <f>E86-M86</f>
        <v>-718</v>
      </c>
      <c r="N87" s="30">
        <f>F86-N86</f>
        <v>-69</v>
      </c>
      <c r="O87" s="30">
        <f>G86-O86</f>
        <v>-787</v>
      </c>
      <c r="P87" s="1"/>
      <c r="Q87" s="1"/>
    </row>
    <row r="88" spans="1:20" x14ac:dyDescent="0.4">
      <c r="C88" s="31"/>
      <c r="D88" s="65"/>
      <c r="E88" s="65"/>
      <c r="H88" s="6"/>
      <c r="I88" s="3"/>
      <c r="J88" s="1"/>
      <c r="K88" s="1"/>
      <c r="M88" s="32">
        <f>E86/M86-1</f>
        <v>-0.22564424890006285</v>
      </c>
      <c r="N88" s="32">
        <f>F86/N86-1</f>
        <v>-4.0828402366863914E-2</v>
      </c>
      <c r="O88" s="5"/>
      <c r="P88" s="1"/>
      <c r="Q88" s="7"/>
      <c r="S88" s="1"/>
    </row>
  </sheetData>
  <autoFilter ref="A3:T84" xr:uid="{00000000-0009-0000-0000-000000000000}"/>
  <sortState xmlns:xlrd2="http://schemas.microsoft.com/office/spreadsheetml/2017/richdata2" ref="A74:T84">
    <sortCondition descending="1" ref="H74:H84"/>
  </sortState>
  <mergeCells count="5">
    <mergeCell ref="H1:I1"/>
    <mergeCell ref="P1:Q1"/>
    <mergeCell ref="E53:G53"/>
    <mergeCell ref="M53:O53"/>
    <mergeCell ref="D88:E88"/>
  </mergeCells>
  <pageMargins left="0.39370078740157483" right="0.15748031496062992" top="0.59055118110236227" bottom="0.19685039370078741" header="0.51181102362204722" footer="0.51181102362204722"/>
  <pageSetup paperSize="9" scale="74" firstPageNumber="4294967295" fitToHeight="2" orientation="landscape" r:id="rId1"/>
  <headerFooter alignWithMargins="0">
    <oddHeader>&amp;C&amp;14Vereinswettbewerb 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62"/>
  <sheetViews>
    <sheetView zoomScale="130" zoomScaleNormal="130" workbookViewId="0">
      <pane xSplit="2" ySplit="1" topLeftCell="C59" activePane="bottomRight" state="frozen"/>
      <selection activeCell="C2" sqref="C2"/>
      <selection pane="topRight"/>
      <selection pane="bottomLeft"/>
      <selection pane="bottomRight" activeCell="C65" sqref="C65"/>
    </sheetView>
  </sheetViews>
  <sheetFormatPr baseColWidth="10" defaultColWidth="11.3828125" defaultRowHeight="15.45" x14ac:dyDescent="0.4"/>
  <cols>
    <col min="1" max="1" width="11.3828125" style="33"/>
    <col min="2" max="2" width="54.69140625" style="34" bestFit="1" customWidth="1"/>
    <col min="3" max="3" width="6.84375" style="61" customWidth="1"/>
    <col min="4" max="4" width="9.3828125" style="33" customWidth="1"/>
    <col min="5" max="5" width="9.15234375" style="33" customWidth="1"/>
    <col min="6" max="6" width="10" style="37" customWidth="1"/>
    <col min="7" max="7" width="11.69140625" style="35" customWidth="1"/>
    <col min="8" max="8" width="9.3046875" style="36" customWidth="1"/>
    <col min="9" max="10" width="9.3046875" style="37" customWidth="1"/>
    <col min="11" max="18" width="9.3046875" style="36" customWidth="1"/>
    <col min="19" max="16384" width="11.3828125" style="33"/>
  </cols>
  <sheetData>
    <row r="1" spans="2:24" ht="199.3" x14ac:dyDescent="0.35">
      <c r="B1" s="34" t="s">
        <v>78</v>
      </c>
      <c r="C1" s="38" t="s">
        <v>135</v>
      </c>
      <c r="D1" s="39" t="s">
        <v>79</v>
      </c>
      <c r="E1" s="39" t="s">
        <v>80</v>
      </c>
      <c r="F1" s="40" t="s">
        <v>5</v>
      </c>
      <c r="G1" s="38" t="s">
        <v>7</v>
      </c>
      <c r="H1" s="41" t="s">
        <v>81</v>
      </c>
      <c r="I1" s="41" t="s">
        <v>82</v>
      </c>
      <c r="J1" s="41" t="s">
        <v>83</v>
      </c>
      <c r="K1" s="41" t="s">
        <v>84</v>
      </c>
      <c r="L1" s="41" t="s">
        <v>85</v>
      </c>
      <c r="M1" s="41" t="s">
        <v>86</v>
      </c>
      <c r="N1" s="41" t="s">
        <v>87</v>
      </c>
      <c r="O1" s="41" t="s">
        <v>88</v>
      </c>
      <c r="P1" s="41" t="s">
        <v>89</v>
      </c>
      <c r="Q1" s="41" t="s">
        <v>90</v>
      </c>
      <c r="R1" s="41" t="s">
        <v>91</v>
      </c>
      <c r="S1" s="42" t="s">
        <v>92</v>
      </c>
      <c r="T1" s="42" t="s">
        <v>93</v>
      </c>
      <c r="U1" s="42" t="s">
        <v>94</v>
      </c>
      <c r="V1" s="41" t="s">
        <v>95</v>
      </c>
      <c r="W1" s="41" t="s">
        <v>96</v>
      </c>
      <c r="X1" s="41" t="s">
        <v>97</v>
      </c>
    </row>
    <row r="2" spans="2:24" ht="18" customHeight="1" x14ac:dyDescent="0.4">
      <c r="B2" s="57" t="s">
        <v>10</v>
      </c>
      <c r="C2" s="43" t="s">
        <v>23</v>
      </c>
      <c r="D2" s="44">
        <v>138</v>
      </c>
      <c r="E2" s="44">
        <v>10</v>
      </c>
      <c r="F2" s="45">
        <v>148</v>
      </c>
      <c r="G2" s="44"/>
      <c r="H2" s="46">
        <v>1</v>
      </c>
      <c r="I2" s="46">
        <v>1</v>
      </c>
      <c r="J2" s="46">
        <v>1</v>
      </c>
      <c r="K2" s="46">
        <v>50</v>
      </c>
      <c r="L2" s="46">
        <v>1</v>
      </c>
      <c r="M2" s="46"/>
      <c r="N2" s="46">
        <f>J2</f>
        <v>1</v>
      </c>
      <c r="O2" s="46"/>
      <c r="P2" s="46"/>
      <c r="Q2" s="46"/>
      <c r="R2" s="46"/>
      <c r="S2" s="55">
        <v>1</v>
      </c>
      <c r="T2" s="55">
        <v>1</v>
      </c>
      <c r="U2" s="55">
        <v>1</v>
      </c>
      <c r="V2" s="48"/>
      <c r="W2" s="46">
        <f>N2+1</f>
        <v>2</v>
      </c>
      <c r="X2" s="48"/>
    </row>
    <row r="3" spans="2:24" ht="18" customHeight="1" x14ac:dyDescent="0.4">
      <c r="B3" s="57" t="s">
        <v>28</v>
      </c>
      <c r="C3" s="43" t="s">
        <v>23</v>
      </c>
      <c r="D3" s="44">
        <v>63</v>
      </c>
      <c r="E3" s="44">
        <v>30</v>
      </c>
      <c r="F3" s="45">
        <v>93</v>
      </c>
      <c r="G3" s="44">
        <v>2</v>
      </c>
      <c r="H3" s="46">
        <v>1</v>
      </c>
      <c r="I3" s="46">
        <v>1</v>
      </c>
      <c r="J3" s="46">
        <v>1</v>
      </c>
      <c r="K3" s="46">
        <v>25</v>
      </c>
      <c r="L3" s="46">
        <v>1</v>
      </c>
      <c r="M3" s="46"/>
      <c r="N3" s="46">
        <f t="shared" ref="N3:N66" si="0">J3</f>
        <v>1</v>
      </c>
      <c r="O3" s="46"/>
      <c r="P3" s="46"/>
      <c r="Q3" s="46"/>
      <c r="R3" s="46"/>
      <c r="S3" s="55">
        <v>1</v>
      </c>
      <c r="T3" s="55">
        <v>1</v>
      </c>
      <c r="U3" s="55">
        <v>1</v>
      </c>
      <c r="V3" s="48"/>
      <c r="W3" s="46">
        <f t="shared" ref="W3:W66" si="1">N3+1</f>
        <v>2</v>
      </c>
      <c r="X3" s="48"/>
    </row>
    <row r="4" spans="2:24" ht="18" customHeight="1" x14ac:dyDescent="0.4">
      <c r="B4" s="57" t="s">
        <v>15</v>
      </c>
      <c r="C4" s="43"/>
      <c r="D4" s="44">
        <v>16</v>
      </c>
      <c r="E4" s="44">
        <v>30</v>
      </c>
      <c r="F4" s="45">
        <v>46</v>
      </c>
      <c r="G4" s="44">
        <v>3</v>
      </c>
      <c r="H4" s="46">
        <v>1</v>
      </c>
      <c r="I4" s="46">
        <v>1</v>
      </c>
      <c r="J4" s="46">
        <v>1</v>
      </c>
      <c r="K4" s="46">
        <v>5</v>
      </c>
      <c r="L4" s="46">
        <v>10</v>
      </c>
      <c r="M4" s="46"/>
      <c r="N4" s="46">
        <f t="shared" si="0"/>
        <v>1</v>
      </c>
      <c r="O4" s="46"/>
      <c r="P4" s="46"/>
      <c r="Q4" s="46"/>
      <c r="R4" s="46"/>
      <c r="S4" s="55">
        <v>1</v>
      </c>
      <c r="T4" s="55">
        <v>1</v>
      </c>
      <c r="U4" s="55">
        <v>1</v>
      </c>
      <c r="V4" s="48"/>
      <c r="W4" s="46">
        <f t="shared" si="1"/>
        <v>2</v>
      </c>
      <c r="X4" s="48"/>
    </row>
    <row r="5" spans="2:24" ht="18" customHeight="1" x14ac:dyDescent="0.4">
      <c r="B5" s="57" t="s">
        <v>12</v>
      </c>
      <c r="C5" s="43" t="s">
        <v>23</v>
      </c>
      <c r="D5" s="44">
        <v>34</v>
      </c>
      <c r="E5" s="44">
        <v>27</v>
      </c>
      <c r="F5" s="45">
        <v>61</v>
      </c>
      <c r="G5" s="44">
        <v>4</v>
      </c>
      <c r="H5" s="46">
        <v>1</v>
      </c>
      <c r="I5" s="46">
        <v>1</v>
      </c>
      <c r="J5" s="46">
        <v>1</v>
      </c>
      <c r="K5" s="46">
        <v>25</v>
      </c>
      <c r="L5" s="46">
        <v>1</v>
      </c>
      <c r="M5" s="46"/>
      <c r="N5" s="46">
        <f t="shared" si="0"/>
        <v>1</v>
      </c>
      <c r="O5" s="46"/>
      <c r="P5" s="46"/>
      <c r="Q5" s="46"/>
      <c r="R5" s="46"/>
      <c r="S5" s="55">
        <v>1</v>
      </c>
      <c r="T5" s="55">
        <v>1</v>
      </c>
      <c r="U5" s="55">
        <v>1</v>
      </c>
      <c r="V5" s="48"/>
      <c r="W5" s="46">
        <f t="shared" si="1"/>
        <v>2</v>
      </c>
      <c r="X5" s="48"/>
    </row>
    <row r="6" spans="2:24" ht="18" customHeight="1" x14ac:dyDescent="0.4">
      <c r="B6" s="57" t="s">
        <v>22</v>
      </c>
      <c r="C6" s="43"/>
      <c r="D6" s="44">
        <v>7</v>
      </c>
      <c r="E6" s="44">
        <v>1</v>
      </c>
      <c r="F6" s="45">
        <v>8</v>
      </c>
      <c r="G6" s="44"/>
      <c r="H6" s="46">
        <v>1</v>
      </c>
      <c r="I6" s="46">
        <v>1</v>
      </c>
      <c r="J6" s="46">
        <v>1</v>
      </c>
      <c r="K6" s="46"/>
      <c r="L6" s="46"/>
      <c r="M6" s="46"/>
      <c r="N6" s="46">
        <f t="shared" si="0"/>
        <v>1</v>
      </c>
      <c r="O6" s="46"/>
      <c r="P6" s="46"/>
      <c r="Q6" s="46"/>
      <c r="R6" s="46"/>
      <c r="S6" s="55">
        <v>1</v>
      </c>
      <c r="T6" s="55">
        <v>1</v>
      </c>
      <c r="U6" s="55">
        <v>1</v>
      </c>
      <c r="V6" s="48"/>
      <c r="W6" s="46">
        <f t="shared" si="1"/>
        <v>2</v>
      </c>
      <c r="X6" s="48"/>
    </row>
    <row r="7" spans="2:24" ht="18" customHeight="1" x14ac:dyDescent="0.4">
      <c r="B7" s="57" t="s">
        <v>11</v>
      </c>
      <c r="C7" s="43"/>
      <c r="D7" s="44"/>
      <c r="E7" s="44">
        <v>1</v>
      </c>
      <c r="F7" s="45">
        <v>1</v>
      </c>
      <c r="G7" s="44"/>
      <c r="H7" s="46">
        <v>1</v>
      </c>
      <c r="I7" s="46">
        <v>1</v>
      </c>
      <c r="J7" s="46">
        <v>1</v>
      </c>
      <c r="K7" s="46">
        <v>5</v>
      </c>
      <c r="L7" s="46">
        <v>5</v>
      </c>
      <c r="M7" s="46"/>
      <c r="N7" s="46">
        <f t="shared" si="0"/>
        <v>1</v>
      </c>
      <c r="O7" s="46"/>
      <c r="P7" s="46"/>
      <c r="Q7" s="46"/>
      <c r="R7" s="46"/>
      <c r="S7" s="55">
        <v>1</v>
      </c>
      <c r="T7" s="55">
        <v>1</v>
      </c>
      <c r="U7" s="55">
        <v>1</v>
      </c>
      <c r="V7" s="48"/>
      <c r="W7" s="46">
        <f t="shared" si="1"/>
        <v>2</v>
      </c>
      <c r="X7" s="48"/>
    </row>
    <row r="8" spans="2:24" ht="18" customHeight="1" x14ac:dyDescent="0.4">
      <c r="B8" s="57" t="s">
        <v>16</v>
      </c>
      <c r="C8" s="43" t="s">
        <v>23</v>
      </c>
      <c r="D8" s="44"/>
      <c r="E8" s="44">
        <v>5</v>
      </c>
      <c r="F8" s="45">
        <v>5</v>
      </c>
      <c r="G8" s="44"/>
      <c r="H8" s="46">
        <v>1</v>
      </c>
      <c r="I8" s="46">
        <v>1</v>
      </c>
      <c r="J8" s="46">
        <v>1</v>
      </c>
      <c r="K8" s="46">
        <v>5</v>
      </c>
      <c r="L8" s="46">
        <v>1</v>
      </c>
      <c r="M8" s="46"/>
      <c r="N8" s="46">
        <f t="shared" si="0"/>
        <v>1</v>
      </c>
      <c r="O8" s="46"/>
      <c r="P8" s="46"/>
      <c r="Q8" s="46"/>
      <c r="R8" s="46"/>
      <c r="S8" s="55">
        <v>1</v>
      </c>
      <c r="T8" s="55">
        <v>1</v>
      </c>
      <c r="U8" s="55">
        <v>1</v>
      </c>
      <c r="V8" s="48"/>
      <c r="W8" s="46">
        <f t="shared" si="1"/>
        <v>2</v>
      </c>
      <c r="X8" s="48"/>
    </row>
    <row r="9" spans="2:24" ht="18" customHeight="1" x14ac:dyDescent="0.4">
      <c r="B9" s="57" t="s">
        <v>31</v>
      </c>
      <c r="C9" s="43"/>
      <c r="D9" s="44"/>
      <c r="E9" s="44"/>
      <c r="F9" s="45">
        <v>0</v>
      </c>
      <c r="G9" s="44"/>
      <c r="H9" s="46">
        <v>1</v>
      </c>
      <c r="I9" s="46">
        <v>1</v>
      </c>
      <c r="J9" s="46">
        <v>1</v>
      </c>
      <c r="K9" s="46">
        <v>5</v>
      </c>
      <c r="L9" s="46">
        <v>5</v>
      </c>
      <c r="M9" s="46"/>
      <c r="N9" s="46">
        <f t="shared" si="0"/>
        <v>1</v>
      </c>
      <c r="O9" s="46"/>
      <c r="P9" s="46"/>
      <c r="Q9" s="46"/>
      <c r="R9" s="46"/>
      <c r="S9" s="55">
        <v>1</v>
      </c>
      <c r="T9" s="55">
        <v>1</v>
      </c>
      <c r="U9" s="55">
        <v>1</v>
      </c>
      <c r="V9" s="48"/>
      <c r="W9" s="46">
        <f t="shared" si="1"/>
        <v>2</v>
      </c>
      <c r="X9" s="48"/>
    </row>
    <row r="10" spans="2:24" ht="18" customHeight="1" x14ac:dyDescent="0.4">
      <c r="B10" s="57" t="s">
        <v>17</v>
      </c>
      <c r="C10" s="43"/>
      <c r="D10" s="44"/>
      <c r="E10" s="44"/>
      <c r="F10" s="45">
        <v>0</v>
      </c>
      <c r="G10" s="44"/>
      <c r="H10" s="46">
        <v>1</v>
      </c>
      <c r="I10" s="46">
        <v>1</v>
      </c>
      <c r="J10" s="46">
        <v>1</v>
      </c>
      <c r="K10" s="46">
        <v>5</v>
      </c>
      <c r="L10" s="46">
        <v>5</v>
      </c>
      <c r="M10" s="46"/>
      <c r="N10" s="46">
        <f t="shared" si="0"/>
        <v>1</v>
      </c>
      <c r="O10" s="46"/>
      <c r="P10" s="46"/>
      <c r="Q10" s="46"/>
      <c r="R10" s="46"/>
      <c r="S10" s="55">
        <v>1</v>
      </c>
      <c r="T10" s="55">
        <v>1</v>
      </c>
      <c r="U10" s="55">
        <v>1</v>
      </c>
      <c r="V10" s="48"/>
      <c r="W10" s="46">
        <f t="shared" si="1"/>
        <v>2</v>
      </c>
      <c r="X10" s="48"/>
    </row>
    <row r="11" spans="2:24" ht="18" customHeight="1" x14ac:dyDescent="0.4">
      <c r="B11" s="57" t="s">
        <v>130</v>
      </c>
      <c r="C11" s="43"/>
      <c r="D11" s="44"/>
      <c r="E11" s="44"/>
      <c r="F11" s="45">
        <v>0</v>
      </c>
      <c r="G11" s="44"/>
      <c r="H11" s="46">
        <v>1</v>
      </c>
      <c r="I11" s="46">
        <v>1</v>
      </c>
      <c r="J11" s="46">
        <v>1</v>
      </c>
      <c r="K11" s="46">
        <v>5</v>
      </c>
      <c r="L11" s="46">
        <v>5</v>
      </c>
      <c r="M11" s="46"/>
      <c r="N11" s="46">
        <f t="shared" si="0"/>
        <v>1</v>
      </c>
      <c r="O11" s="46"/>
      <c r="P11" s="46"/>
      <c r="Q11" s="46"/>
      <c r="R11" s="46"/>
      <c r="S11" s="55">
        <v>1</v>
      </c>
      <c r="T11" s="55">
        <v>1</v>
      </c>
      <c r="U11" s="55">
        <v>1</v>
      </c>
      <c r="V11" s="48"/>
      <c r="W11" s="46">
        <f t="shared" si="1"/>
        <v>2</v>
      </c>
      <c r="X11" s="48"/>
    </row>
    <row r="12" spans="2:24" ht="18" customHeight="1" x14ac:dyDescent="0.4">
      <c r="B12" s="57" t="s">
        <v>19</v>
      </c>
      <c r="C12" s="43"/>
      <c r="D12" s="44"/>
      <c r="E12" s="44"/>
      <c r="F12" s="45">
        <v>0</v>
      </c>
      <c r="G12" s="44"/>
      <c r="H12" s="46">
        <v>1</v>
      </c>
      <c r="I12" s="46">
        <v>1</v>
      </c>
      <c r="J12" s="46">
        <v>1</v>
      </c>
      <c r="K12" s="46">
        <v>5</v>
      </c>
      <c r="L12" s="46">
        <v>5</v>
      </c>
      <c r="M12" s="46"/>
      <c r="N12" s="46">
        <f t="shared" si="0"/>
        <v>1</v>
      </c>
      <c r="O12" s="46"/>
      <c r="P12" s="46"/>
      <c r="Q12" s="46"/>
      <c r="R12" s="46"/>
      <c r="S12" s="55">
        <v>1</v>
      </c>
      <c r="T12" s="55">
        <v>1</v>
      </c>
      <c r="U12" s="55">
        <v>1</v>
      </c>
      <c r="V12" s="48"/>
      <c r="W12" s="46">
        <f t="shared" si="1"/>
        <v>2</v>
      </c>
      <c r="X12" s="48"/>
    </row>
    <row r="13" spans="2:24" ht="18" customHeight="1" x14ac:dyDescent="0.4">
      <c r="B13" s="57" t="s">
        <v>20</v>
      </c>
      <c r="C13" s="43"/>
      <c r="D13" s="44"/>
      <c r="E13" s="44"/>
      <c r="F13" s="45">
        <v>0</v>
      </c>
      <c r="G13" s="44"/>
      <c r="H13" s="46">
        <v>1</v>
      </c>
      <c r="I13" s="46">
        <v>1</v>
      </c>
      <c r="J13" s="46">
        <v>1</v>
      </c>
      <c r="K13" s="46">
        <v>5</v>
      </c>
      <c r="L13" s="46">
        <v>5</v>
      </c>
      <c r="M13" s="46"/>
      <c r="N13" s="46">
        <f t="shared" si="0"/>
        <v>1</v>
      </c>
      <c r="O13" s="46"/>
      <c r="P13" s="46"/>
      <c r="Q13" s="46"/>
      <c r="R13" s="46"/>
      <c r="S13" s="55">
        <v>1</v>
      </c>
      <c r="T13" s="55">
        <v>1</v>
      </c>
      <c r="U13" s="55">
        <v>1</v>
      </c>
      <c r="V13" s="48"/>
      <c r="W13" s="46">
        <f t="shared" si="1"/>
        <v>2</v>
      </c>
      <c r="X13" s="48"/>
    </row>
    <row r="14" spans="2:24" ht="18" customHeight="1" x14ac:dyDescent="0.4">
      <c r="B14" s="57" t="s">
        <v>21</v>
      </c>
      <c r="C14" s="43"/>
      <c r="D14" s="44"/>
      <c r="E14" s="44"/>
      <c r="F14" s="45">
        <v>0</v>
      </c>
      <c r="G14" s="44"/>
      <c r="H14" s="46">
        <v>1</v>
      </c>
      <c r="I14" s="46">
        <v>1</v>
      </c>
      <c r="J14" s="46">
        <v>1</v>
      </c>
      <c r="K14" s="46">
        <v>5</v>
      </c>
      <c r="L14" s="46">
        <v>5</v>
      </c>
      <c r="M14" s="46"/>
      <c r="N14" s="46">
        <f t="shared" si="0"/>
        <v>1</v>
      </c>
      <c r="O14" s="46"/>
      <c r="P14" s="46"/>
      <c r="Q14" s="46"/>
      <c r="R14" s="46"/>
      <c r="S14" s="55">
        <v>1</v>
      </c>
      <c r="T14" s="55">
        <v>1</v>
      </c>
      <c r="U14" s="55">
        <v>1</v>
      </c>
      <c r="V14" s="48"/>
      <c r="W14" s="46">
        <f t="shared" si="1"/>
        <v>2</v>
      </c>
      <c r="X14" s="48"/>
    </row>
    <row r="15" spans="2:24" ht="18" customHeight="1" x14ac:dyDescent="0.4">
      <c r="B15" s="57" t="s">
        <v>25</v>
      </c>
      <c r="C15" s="43" t="s">
        <v>23</v>
      </c>
      <c r="D15" s="44">
        <v>148</v>
      </c>
      <c r="E15" s="44">
        <v>24</v>
      </c>
      <c r="F15" s="45">
        <v>172</v>
      </c>
      <c r="G15" s="44">
        <v>5</v>
      </c>
      <c r="H15" s="46">
        <v>1</v>
      </c>
      <c r="I15" s="46">
        <v>1</v>
      </c>
      <c r="J15" s="46">
        <v>1</v>
      </c>
      <c r="K15" s="46">
        <v>50</v>
      </c>
      <c r="L15" s="46">
        <v>1</v>
      </c>
      <c r="M15" s="46"/>
      <c r="N15" s="46">
        <f t="shared" si="0"/>
        <v>1</v>
      </c>
      <c r="O15" s="46"/>
      <c r="P15" s="46"/>
      <c r="Q15" s="46"/>
      <c r="R15" s="46"/>
      <c r="S15" s="55">
        <v>1</v>
      </c>
      <c r="T15" s="55">
        <v>1</v>
      </c>
      <c r="U15" s="55">
        <v>1</v>
      </c>
      <c r="V15" s="48"/>
      <c r="W15" s="46">
        <f t="shared" si="1"/>
        <v>2</v>
      </c>
      <c r="X15" s="48"/>
    </row>
    <row r="16" spans="2:24" ht="18" customHeight="1" x14ac:dyDescent="0.4">
      <c r="B16" s="57" t="s">
        <v>13</v>
      </c>
      <c r="C16" s="43" t="s">
        <v>23</v>
      </c>
      <c r="D16" s="44">
        <v>85</v>
      </c>
      <c r="E16" s="44">
        <v>25</v>
      </c>
      <c r="F16" s="45">
        <v>110</v>
      </c>
      <c r="G16" s="44">
        <v>2</v>
      </c>
      <c r="H16" s="46">
        <v>1</v>
      </c>
      <c r="I16" s="46">
        <v>1</v>
      </c>
      <c r="J16" s="46">
        <v>1</v>
      </c>
      <c r="K16" s="46">
        <v>50</v>
      </c>
      <c r="L16" s="46">
        <v>1</v>
      </c>
      <c r="M16" s="46"/>
      <c r="N16" s="46">
        <f t="shared" si="0"/>
        <v>1</v>
      </c>
      <c r="O16" s="46"/>
      <c r="P16" s="46"/>
      <c r="Q16" s="46"/>
      <c r="R16" s="46"/>
      <c r="S16" s="55">
        <v>1</v>
      </c>
      <c r="T16" s="55">
        <v>1</v>
      </c>
      <c r="U16" s="55">
        <v>1</v>
      </c>
      <c r="V16" s="48"/>
      <c r="W16" s="46">
        <f t="shared" si="1"/>
        <v>2</v>
      </c>
      <c r="X16" s="48"/>
    </row>
    <row r="17" spans="2:24" ht="18" customHeight="1" x14ac:dyDescent="0.4">
      <c r="B17" s="57" t="s">
        <v>26</v>
      </c>
      <c r="C17" s="43" t="s">
        <v>23</v>
      </c>
      <c r="D17" s="44">
        <v>37</v>
      </c>
      <c r="E17" s="44">
        <v>29</v>
      </c>
      <c r="F17" s="45">
        <v>66</v>
      </c>
      <c r="G17" s="44">
        <v>2</v>
      </c>
      <c r="H17" s="46">
        <v>1</v>
      </c>
      <c r="I17" s="46">
        <v>1</v>
      </c>
      <c r="J17" s="46">
        <v>1</v>
      </c>
      <c r="K17" s="46">
        <v>25</v>
      </c>
      <c r="L17" s="46">
        <v>1</v>
      </c>
      <c r="M17" s="46"/>
      <c r="N17" s="46">
        <f t="shared" si="0"/>
        <v>1</v>
      </c>
      <c r="O17" s="46"/>
      <c r="P17" s="46"/>
      <c r="Q17" s="46"/>
      <c r="R17" s="46"/>
      <c r="S17" s="55">
        <v>1</v>
      </c>
      <c r="T17" s="55">
        <v>1</v>
      </c>
      <c r="U17" s="55">
        <v>1</v>
      </c>
      <c r="V17" s="48"/>
      <c r="W17" s="46">
        <f t="shared" si="1"/>
        <v>2</v>
      </c>
      <c r="X17" s="48"/>
    </row>
    <row r="18" spans="2:24" ht="18" customHeight="1" x14ac:dyDescent="0.4">
      <c r="B18" s="57" t="s">
        <v>18</v>
      </c>
      <c r="C18" s="43" t="s">
        <v>23</v>
      </c>
      <c r="D18" s="44">
        <v>46</v>
      </c>
      <c r="E18" s="44">
        <v>14</v>
      </c>
      <c r="F18" s="45">
        <v>60</v>
      </c>
      <c r="G18" s="44"/>
      <c r="H18" s="46">
        <v>1</v>
      </c>
      <c r="I18" s="46">
        <v>1</v>
      </c>
      <c r="J18" s="46">
        <v>1</v>
      </c>
      <c r="K18" s="46">
        <v>25</v>
      </c>
      <c r="L18" s="46">
        <v>1</v>
      </c>
      <c r="M18" s="46"/>
      <c r="N18" s="46">
        <f t="shared" si="0"/>
        <v>1</v>
      </c>
      <c r="O18" s="46"/>
      <c r="P18" s="46"/>
      <c r="Q18" s="46"/>
      <c r="R18" s="46"/>
      <c r="S18" s="55">
        <v>1</v>
      </c>
      <c r="T18" s="55">
        <v>1</v>
      </c>
      <c r="U18" s="55">
        <v>1</v>
      </c>
      <c r="V18" s="48"/>
      <c r="W18" s="46">
        <f t="shared" si="1"/>
        <v>2</v>
      </c>
      <c r="X18" s="48"/>
    </row>
    <row r="19" spans="2:24" ht="18" customHeight="1" x14ac:dyDescent="0.4">
      <c r="B19" s="57" t="s">
        <v>29</v>
      </c>
      <c r="C19" s="43" t="s">
        <v>23</v>
      </c>
      <c r="D19" s="44">
        <v>23</v>
      </c>
      <c r="E19" s="44">
        <v>39</v>
      </c>
      <c r="F19" s="45">
        <v>62</v>
      </c>
      <c r="G19" s="44">
        <v>4</v>
      </c>
      <c r="H19" s="46">
        <v>1</v>
      </c>
      <c r="I19" s="46">
        <v>1</v>
      </c>
      <c r="J19" s="46">
        <v>1</v>
      </c>
      <c r="K19" s="46">
        <v>25</v>
      </c>
      <c r="L19" s="46">
        <v>1</v>
      </c>
      <c r="M19" s="46"/>
      <c r="N19" s="46">
        <f t="shared" si="0"/>
        <v>1</v>
      </c>
      <c r="O19" s="46"/>
      <c r="P19" s="46"/>
      <c r="Q19" s="46"/>
      <c r="R19" s="46"/>
      <c r="S19" s="55">
        <v>1</v>
      </c>
      <c r="T19" s="55">
        <v>1</v>
      </c>
      <c r="U19" s="55">
        <v>1</v>
      </c>
      <c r="V19" s="48"/>
      <c r="W19" s="46">
        <f t="shared" si="1"/>
        <v>2</v>
      </c>
      <c r="X19" s="48"/>
    </row>
    <row r="20" spans="2:24" ht="18" customHeight="1" x14ac:dyDescent="0.4">
      <c r="B20" s="57" t="s">
        <v>30</v>
      </c>
      <c r="C20" s="43" t="s">
        <v>23</v>
      </c>
      <c r="D20" s="44">
        <v>9</v>
      </c>
      <c r="E20" s="44">
        <v>28</v>
      </c>
      <c r="F20" s="45">
        <v>37</v>
      </c>
      <c r="G20" s="44">
        <v>4</v>
      </c>
      <c r="H20" s="46">
        <v>1</v>
      </c>
      <c r="I20" s="46">
        <v>1</v>
      </c>
      <c r="J20" s="46">
        <v>1</v>
      </c>
      <c r="K20" s="46">
        <v>5</v>
      </c>
      <c r="L20" s="46">
        <v>1</v>
      </c>
      <c r="M20" s="46"/>
      <c r="N20" s="46">
        <f t="shared" si="0"/>
        <v>1</v>
      </c>
      <c r="O20" s="46"/>
      <c r="P20" s="46"/>
      <c r="Q20" s="46"/>
      <c r="R20" s="46"/>
      <c r="S20" s="55">
        <v>1</v>
      </c>
      <c r="T20" s="55">
        <v>1</v>
      </c>
      <c r="U20" s="55">
        <v>1</v>
      </c>
      <c r="V20" s="48"/>
      <c r="W20" s="46">
        <f t="shared" si="1"/>
        <v>2</v>
      </c>
      <c r="X20" s="48"/>
    </row>
    <row r="21" spans="2:24" ht="18" customHeight="1" x14ac:dyDescent="0.4">
      <c r="B21" s="57" t="s">
        <v>14</v>
      </c>
      <c r="C21" s="43" t="s">
        <v>23</v>
      </c>
      <c r="D21" s="44">
        <v>9</v>
      </c>
      <c r="E21" s="44">
        <v>24</v>
      </c>
      <c r="F21" s="45">
        <v>33</v>
      </c>
      <c r="G21" s="44">
        <v>1</v>
      </c>
      <c r="H21" s="46">
        <v>1</v>
      </c>
      <c r="I21" s="46">
        <v>1</v>
      </c>
      <c r="J21" s="46">
        <v>1</v>
      </c>
      <c r="K21" s="46">
        <v>5</v>
      </c>
      <c r="L21" s="46">
        <v>1</v>
      </c>
      <c r="M21" s="46"/>
      <c r="N21" s="46">
        <f t="shared" si="0"/>
        <v>1</v>
      </c>
      <c r="O21" s="46"/>
      <c r="P21" s="46"/>
      <c r="Q21" s="46"/>
      <c r="R21" s="46"/>
      <c r="S21" s="55">
        <v>1</v>
      </c>
      <c r="T21" s="55">
        <v>1</v>
      </c>
      <c r="U21" s="55">
        <v>1</v>
      </c>
      <c r="V21" s="48"/>
      <c r="W21" s="46">
        <f t="shared" si="1"/>
        <v>2</v>
      </c>
      <c r="X21" s="48"/>
    </row>
    <row r="22" spans="2:24" ht="18" customHeight="1" x14ac:dyDescent="0.4">
      <c r="B22" s="57" t="s">
        <v>129</v>
      </c>
      <c r="C22" s="43"/>
      <c r="D22" s="44"/>
      <c r="E22" s="44"/>
      <c r="F22" s="45">
        <v>0</v>
      </c>
      <c r="G22" s="44"/>
      <c r="H22" s="46">
        <v>1</v>
      </c>
      <c r="I22" s="46">
        <v>1</v>
      </c>
      <c r="J22" s="46">
        <v>1</v>
      </c>
      <c r="K22" s="46">
        <v>5</v>
      </c>
      <c r="L22" s="46">
        <v>5</v>
      </c>
      <c r="M22" s="46"/>
      <c r="N22" s="46">
        <f t="shared" si="0"/>
        <v>1</v>
      </c>
      <c r="O22" s="46"/>
      <c r="P22" s="46"/>
      <c r="Q22" s="46"/>
      <c r="R22" s="46"/>
      <c r="S22" s="55">
        <v>1</v>
      </c>
      <c r="T22" s="55">
        <v>1</v>
      </c>
      <c r="U22" s="55">
        <v>1</v>
      </c>
      <c r="V22" s="48"/>
      <c r="W22" s="46">
        <f t="shared" si="1"/>
        <v>2</v>
      </c>
      <c r="X22" s="48"/>
    </row>
    <row r="23" spans="2:24" ht="18" customHeight="1" x14ac:dyDescent="0.4">
      <c r="B23" s="57" t="s">
        <v>33</v>
      </c>
      <c r="C23" s="43"/>
      <c r="D23" s="44"/>
      <c r="E23" s="44"/>
      <c r="F23" s="45">
        <v>0</v>
      </c>
      <c r="G23" s="44"/>
      <c r="H23" s="46">
        <v>1</v>
      </c>
      <c r="I23" s="46">
        <v>1</v>
      </c>
      <c r="J23" s="46">
        <v>1</v>
      </c>
      <c r="K23" s="46">
        <v>5</v>
      </c>
      <c r="L23" s="46">
        <v>5</v>
      </c>
      <c r="M23" s="46"/>
      <c r="N23" s="46">
        <f t="shared" si="0"/>
        <v>1</v>
      </c>
      <c r="O23" s="46"/>
      <c r="P23" s="46"/>
      <c r="Q23" s="46"/>
      <c r="R23" s="46"/>
      <c r="S23" s="55">
        <v>1</v>
      </c>
      <c r="T23" s="55">
        <v>1</v>
      </c>
      <c r="U23" s="55">
        <v>1</v>
      </c>
      <c r="V23" s="48"/>
      <c r="W23" s="46">
        <f t="shared" si="1"/>
        <v>2</v>
      </c>
      <c r="X23" s="48"/>
    </row>
    <row r="24" spans="2:24" ht="18" customHeight="1" x14ac:dyDescent="0.4">
      <c r="B24" s="57" t="s">
        <v>35</v>
      </c>
      <c r="C24" s="43" t="s">
        <v>23</v>
      </c>
      <c r="D24" s="44">
        <v>149</v>
      </c>
      <c r="E24" s="44">
        <v>45</v>
      </c>
      <c r="F24" s="45">
        <v>194</v>
      </c>
      <c r="G24" s="44">
        <v>6</v>
      </c>
      <c r="H24" s="46">
        <v>1</v>
      </c>
      <c r="I24" s="46">
        <v>2</v>
      </c>
      <c r="J24" s="46">
        <v>2</v>
      </c>
      <c r="K24" s="46">
        <v>50</v>
      </c>
      <c r="L24" s="46">
        <v>1</v>
      </c>
      <c r="M24" s="46"/>
      <c r="N24" s="46">
        <f t="shared" si="0"/>
        <v>2</v>
      </c>
      <c r="O24" s="46"/>
      <c r="P24" s="46"/>
      <c r="Q24" s="46"/>
      <c r="R24" s="46"/>
      <c r="S24" s="55">
        <v>1</v>
      </c>
      <c r="T24" s="55">
        <v>1</v>
      </c>
      <c r="U24" s="55">
        <v>1</v>
      </c>
      <c r="V24" s="48"/>
      <c r="W24" s="46">
        <f t="shared" si="1"/>
        <v>3</v>
      </c>
      <c r="X24" s="48"/>
    </row>
    <row r="25" spans="2:24" ht="18" customHeight="1" x14ac:dyDescent="0.4">
      <c r="B25" s="57" t="s">
        <v>36</v>
      </c>
      <c r="C25" s="43" t="s">
        <v>23</v>
      </c>
      <c r="D25" s="44">
        <v>125</v>
      </c>
      <c r="E25" s="44">
        <v>27</v>
      </c>
      <c r="F25" s="45">
        <v>152</v>
      </c>
      <c r="G25" s="44">
        <v>2</v>
      </c>
      <c r="H25" s="46">
        <v>1</v>
      </c>
      <c r="I25" s="46">
        <v>2</v>
      </c>
      <c r="J25" s="46">
        <v>2</v>
      </c>
      <c r="K25" s="46">
        <v>50</v>
      </c>
      <c r="L25" s="46">
        <v>1</v>
      </c>
      <c r="M25" s="46"/>
      <c r="N25" s="46">
        <f t="shared" si="0"/>
        <v>2</v>
      </c>
      <c r="O25" s="46"/>
      <c r="P25" s="46"/>
      <c r="Q25" s="46"/>
      <c r="R25" s="46"/>
      <c r="S25" s="55">
        <v>1</v>
      </c>
      <c r="T25" s="55">
        <v>1</v>
      </c>
      <c r="U25" s="55">
        <v>1</v>
      </c>
      <c r="V25" s="48"/>
      <c r="W25" s="46">
        <f t="shared" si="1"/>
        <v>3</v>
      </c>
      <c r="X25" s="48"/>
    </row>
    <row r="26" spans="2:24" ht="18" customHeight="1" x14ac:dyDescent="0.4">
      <c r="B26" s="57" t="s">
        <v>38</v>
      </c>
      <c r="C26" s="43" t="s">
        <v>23</v>
      </c>
      <c r="D26" s="44">
        <v>69</v>
      </c>
      <c r="E26" s="44">
        <v>74</v>
      </c>
      <c r="F26" s="45">
        <v>143</v>
      </c>
      <c r="G26" s="44">
        <v>8</v>
      </c>
      <c r="H26" s="46">
        <v>1</v>
      </c>
      <c r="I26" s="46">
        <v>2</v>
      </c>
      <c r="J26" s="46">
        <v>2</v>
      </c>
      <c r="K26" s="46">
        <v>50</v>
      </c>
      <c r="L26" s="46">
        <v>1</v>
      </c>
      <c r="M26" s="46"/>
      <c r="N26" s="46">
        <f t="shared" si="0"/>
        <v>2</v>
      </c>
      <c r="O26" s="46"/>
      <c r="P26" s="46"/>
      <c r="Q26" s="46"/>
      <c r="R26" s="46"/>
      <c r="S26" s="55">
        <v>1</v>
      </c>
      <c r="T26" s="55">
        <v>1</v>
      </c>
      <c r="U26" s="55">
        <v>1</v>
      </c>
      <c r="V26" s="48"/>
      <c r="W26" s="46">
        <f t="shared" si="1"/>
        <v>3</v>
      </c>
      <c r="X26" s="48"/>
    </row>
    <row r="27" spans="2:24" ht="18" customHeight="1" x14ac:dyDescent="0.4">
      <c r="B27" s="57" t="s">
        <v>41</v>
      </c>
      <c r="C27" s="43" t="s">
        <v>23</v>
      </c>
      <c r="D27" s="44">
        <v>78</v>
      </c>
      <c r="E27" s="44">
        <v>41</v>
      </c>
      <c r="F27" s="45">
        <v>119</v>
      </c>
      <c r="G27" s="44">
        <v>7</v>
      </c>
      <c r="H27" s="46">
        <v>1</v>
      </c>
      <c r="I27" s="46">
        <v>2</v>
      </c>
      <c r="J27" s="46">
        <v>2</v>
      </c>
      <c r="K27" s="46">
        <v>50</v>
      </c>
      <c r="L27" s="46">
        <v>1</v>
      </c>
      <c r="M27" s="46"/>
      <c r="N27" s="46">
        <f t="shared" si="0"/>
        <v>2</v>
      </c>
      <c r="O27" s="46"/>
      <c r="P27" s="46"/>
      <c r="Q27" s="46"/>
      <c r="R27" s="46"/>
      <c r="S27" s="55">
        <v>1</v>
      </c>
      <c r="T27" s="55">
        <v>1</v>
      </c>
      <c r="U27" s="55">
        <v>1</v>
      </c>
      <c r="V27" s="48"/>
      <c r="W27" s="46">
        <f t="shared" si="1"/>
        <v>3</v>
      </c>
      <c r="X27" s="48"/>
    </row>
    <row r="28" spans="2:24" ht="18" customHeight="1" x14ac:dyDescent="0.4">
      <c r="B28" s="57" t="s">
        <v>39</v>
      </c>
      <c r="C28" s="43" t="s">
        <v>23</v>
      </c>
      <c r="D28" s="44">
        <v>63</v>
      </c>
      <c r="E28" s="44">
        <v>2</v>
      </c>
      <c r="F28" s="45">
        <v>65</v>
      </c>
      <c r="G28" s="44"/>
      <c r="H28" s="46">
        <v>1</v>
      </c>
      <c r="I28" s="46">
        <v>2</v>
      </c>
      <c r="J28" s="46">
        <v>2</v>
      </c>
      <c r="K28" s="46">
        <v>25</v>
      </c>
      <c r="L28" s="46">
        <v>1</v>
      </c>
      <c r="M28" s="46"/>
      <c r="N28" s="46">
        <f t="shared" si="0"/>
        <v>2</v>
      </c>
      <c r="O28" s="46"/>
      <c r="P28" s="46"/>
      <c r="Q28" s="46"/>
      <c r="R28" s="46"/>
      <c r="S28" s="55">
        <v>1</v>
      </c>
      <c r="T28" s="55">
        <v>1</v>
      </c>
      <c r="U28" s="55">
        <v>1</v>
      </c>
      <c r="V28" s="48"/>
      <c r="W28" s="46">
        <f t="shared" si="1"/>
        <v>3</v>
      </c>
      <c r="X28" s="48"/>
    </row>
    <row r="29" spans="2:24" ht="18" customHeight="1" x14ac:dyDescent="0.4">
      <c r="B29" s="57" t="s">
        <v>32</v>
      </c>
      <c r="C29" s="43"/>
      <c r="D29" s="44">
        <v>30</v>
      </c>
      <c r="E29" s="44">
        <v>17</v>
      </c>
      <c r="F29" s="45">
        <v>47</v>
      </c>
      <c r="G29" s="44">
        <v>1</v>
      </c>
      <c r="H29" s="46">
        <v>1</v>
      </c>
      <c r="I29" s="46">
        <v>1</v>
      </c>
      <c r="J29" s="46">
        <v>1</v>
      </c>
      <c r="K29" s="46">
        <v>5</v>
      </c>
      <c r="L29" s="46">
        <v>10</v>
      </c>
      <c r="M29" s="46"/>
      <c r="N29" s="46">
        <f t="shared" si="0"/>
        <v>1</v>
      </c>
      <c r="O29" s="46"/>
      <c r="P29" s="46"/>
      <c r="Q29" s="46"/>
      <c r="R29" s="46"/>
      <c r="S29" s="55">
        <v>1</v>
      </c>
      <c r="T29" s="55">
        <v>1</v>
      </c>
      <c r="U29" s="55">
        <v>1</v>
      </c>
      <c r="V29" s="48"/>
      <c r="W29" s="46">
        <f t="shared" si="1"/>
        <v>2</v>
      </c>
      <c r="X29" s="48"/>
    </row>
    <row r="30" spans="2:24" ht="18" customHeight="1" x14ac:dyDescent="0.4">
      <c r="B30" s="57" t="s">
        <v>27</v>
      </c>
      <c r="C30" s="43" t="s">
        <v>23</v>
      </c>
      <c r="D30" s="44">
        <v>20</v>
      </c>
      <c r="E30" s="44">
        <v>26</v>
      </c>
      <c r="F30" s="45">
        <v>46</v>
      </c>
      <c r="G30" s="44"/>
      <c r="H30" s="46">
        <v>1</v>
      </c>
      <c r="I30" s="46">
        <v>1</v>
      </c>
      <c r="J30" s="46">
        <v>1</v>
      </c>
      <c r="K30" s="46">
        <v>5</v>
      </c>
      <c r="L30" s="46">
        <v>1</v>
      </c>
      <c r="M30" s="46"/>
      <c r="N30" s="46">
        <f t="shared" si="0"/>
        <v>1</v>
      </c>
      <c r="O30" s="46"/>
      <c r="P30" s="46"/>
      <c r="Q30" s="46"/>
      <c r="R30" s="46"/>
      <c r="S30" s="55">
        <v>1</v>
      </c>
      <c r="T30" s="55">
        <v>1</v>
      </c>
      <c r="U30" s="55">
        <v>1</v>
      </c>
      <c r="V30" s="48"/>
      <c r="W30" s="46">
        <f t="shared" si="1"/>
        <v>2</v>
      </c>
      <c r="X30" s="48"/>
    </row>
    <row r="31" spans="2:24" ht="18" customHeight="1" x14ac:dyDescent="0.4">
      <c r="B31" s="57" t="s">
        <v>51</v>
      </c>
      <c r="C31" s="43" t="s">
        <v>23</v>
      </c>
      <c r="D31" s="44">
        <v>15</v>
      </c>
      <c r="E31" s="44">
        <v>32</v>
      </c>
      <c r="F31" s="45">
        <v>47</v>
      </c>
      <c r="G31" s="44">
        <v>2</v>
      </c>
      <c r="H31" s="46">
        <v>1</v>
      </c>
      <c r="I31" s="46">
        <v>2</v>
      </c>
      <c r="J31" s="46">
        <v>2</v>
      </c>
      <c r="K31" s="46">
        <v>5</v>
      </c>
      <c r="L31" s="46">
        <v>1</v>
      </c>
      <c r="M31" s="46"/>
      <c r="N31" s="46">
        <f t="shared" si="0"/>
        <v>2</v>
      </c>
      <c r="O31" s="46"/>
      <c r="P31" s="46"/>
      <c r="Q31" s="46"/>
      <c r="R31" s="46"/>
      <c r="S31" s="55">
        <v>1</v>
      </c>
      <c r="T31" s="55">
        <v>1</v>
      </c>
      <c r="U31" s="55">
        <v>1</v>
      </c>
      <c r="V31" s="48"/>
      <c r="W31" s="46">
        <f t="shared" si="1"/>
        <v>3</v>
      </c>
      <c r="X31" s="48"/>
    </row>
    <row r="32" spans="2:24" ht="18" customHeight="1" x14ac:dyDescent="0.4">
      <c r="B32" s="57" t="s">
        <v>48</v>
      </c>
      <c r="C32" s="43"/>
      <c r="D32" s="44">
        <v>6</v>
      </c>
      <c r="E32" s="44">
        <v>29</v>
      </c>
      <c r="F32" s="45">
        <v>35</v>
      </c>
      <c r="G32" s="44">
        <v>6</v>
      </c>
      <c r="H32" s="46">
        <v>1</v>
      </c>
      <c r="I32" s="46">
        <v>1</v>
      </c>
      <c r="J32" s="46">
        <v>1</v>
      </c>
      <c r="K32" s="46">
        <v>5</v>
      </c>
      <c r="L32" s="46">
        <v>10</v>
      </c>
      <c r="M32" s="46"/>
      <c r="N32" s="46">
        <f t="shared" si="0"/>
        <v>1</v>
      </c>
      <c r="O32" s="46"/>
      <c r="P32" s="46"/>
      <c r="Q32" s="46"/>
      <c r="R32" s="46"/>
      <c r="S32" s="55">
        <v>1</v>
      </c>
      <c r="T32" s="55">
        <v>1</v>
      </c>
      <c r="U32" s="55">
        <v>1</v>
      </c>
      <c r="V32" s="48"/>
      <c r="W32" s="46">
        <f t="shared" si="1"/>
        <v>2</v>
      </c>
      <c r="X32" s="48"/>
    </row>
    <row r="33" spans="2:24" ht="18" customHeight="1" x14ac:dyDescent="0.4">
      <c r="B33" s="57" t="s">
        <v>43</v>
      </c>
      <c r="C33" s="43" t="s">
        <v>23</v>
      </c>
      <c r="D33" s="44">
        <v>21</v>
      </c>
      <c r="E33" s="44">
        <v>17</v>
      </c>
      <c r="F33" s="45">
        <v>38</v>
      </c>
      <c r="G33" s="44"/>
      <c r="H33" s="46">
        <v>1</v>
      </c>
      <c r="I33" s="46">
        <v>1</v>
      </c>
      <c r="J33" s="46">
        <v>1</v>
      </c>
      <c r="K33" s="46">
        <v>5</v>
      </c>
      <c r="L33" s="46">
        <v>1</v>
      </c>
      <c r="M33" s="46"/>
      <c r="N33" s="46">
        <f t="shared" si="0"/>
        <v>1</v>
      </c>
      <c r="O33" s="46"/>
      <c r="P33" s="46"/>
      <c r="Q33" s="46"/>
      <c r="R33" s="46"/>
      <c r="S33" s="55">
        <v>1</v>
      </c>
      <c r="T33" s="55">
        <v>1</v>
      </c>
      <c r="U33" s="55">
        <v>1</v>
      </c>
      <c r="V33" s="48"/>
      <c r="W33" s="46">
        <f t="shared" si="1"/>
        <v>2</v>
      </c>
      <c r="X33" s="48"/>
    </row>
    <row r="34" spans="2:24" ht="18" customHeight="1" x14ac:dyDescent="0.4">
      <c r="B34" s="57" t="s">
        <v>47</v>
      </c>
      <c r="C34" s="43" t="s">
        <v>23</v>
      </c>
      <c r="D34" s="44">
        <v>28</v>
      </c>
      <c r="E34" s="44">
        <v>13</v>
      </c>
      <c r="F34" s="45">
        <v>41</v>
      </c>
      <c r="G34" s="44"/>
      <c r="H34" s="46">
        <v>1</v>
      </c>
      <c r="I34" s="46">
        <v>1</v>
      </c>
      <c r="J34" s="46">
        <v>1</v>
      </c>
      <c r="K34" s="46">
        <v>5</v>
      </c>
      <c r="L34" s="46">
        <v>1</v>
      </c>
      <c r="M34" s="46"/>
      <c r="N34" s="46">
        <f t="shared" si="0"/>
        <v>1</v>
      </c>
      <c r="O34" s="46"/>
      <c r="P34" s="46"/>
      <c r="Q34" s="46"/>
      <c r="R34" s="46"/>
      <c r="S34" s="55">
        <v>1</v>
      </c>
      <c r="T34" s="55">
        <v>1</v>
      </c>
      <c r="U34" s="55">
        <v>1</v>
      </c>
      <c r="V34" s="48"/>
      <c r="W34" s="46">
        <f t="shared" si="1"/>
        <v>2</v>
      </c>
      <c r="X34" s="48"/>
    </row>
    <row r="35" spans="2:24" ht="18" customHeight="1" x14ac:dyDescent="0.4">
      <c r="B35" s="57" t="s">
        <v>46</v>
      </c>
      <c r="C35" s="43" t="s">
        <v>23</v>
      </c>
      <c r="D35" s="44">
        <v>10</v>
      </c>
      <c r="E35" s="44">
        <v>28</v>
      </c>
      <c r="F35" s="45">
        <v>38</v>
      </c>
      <c r="G35" s="44">
        <v>3</v>
      </c>
      <c r="H35" s="46">
        <v>1</v>
      </c>
      <c r="I35" s="46">
        <v>1</v>
      </c>
      <c r="J35" s="46">
        <v>1</v>
      </c>
      <c r="K35" s="46">
        <v>5</v>
      </c>
      <c r="L35" s="46">
        <v>1</v>
      </c>
      <c r="M35" s="46"/>
      <c r="N35" s="46">
        <f t="shared" si="0"/>
        <v>1</v>
      </c>
      <c r="O35" s="46"/>
      <c r="P35" s="46"/>
      <c r="Q35" s="46"/>
      <c r="R35" s="46"/>
      <c r="S35" s="55">
        <v>1</v>
      </c>
      <c r="T35" s="55">
        <v>1</v>
      </c>
      <c r="U35" s="55">
        <v>1</v>
      </c>
      <c r="V35" s="48"/>
      <c r="W35" s="46">
        <f t="shared" si="1"/>
        <v>2</v>
      </c>
      <c r="X35" s="48"/>
    </row>
    <row r="36" spans="2:24" ht="18" customHeight="1" x14ac:dyDescent="0.4">
      <c r="B36" s="57" t="s">
        <v>50</v>
      </c>
      <c r="C36" s="43" t="s">
        <v>23</v>
      </c>
      <c r="D36" s="44">
        <v>19</v>
      </c>
      <c r="E36" s="44">
        <v>12</v>
      </c>
      <c r="F36" s="45">
        <v>31</v>
      </c>
      <c r="G36" s="44">
        <v>1</v>
      </c>
      <c r="H36" s="46">
        <v>1</v>
      </c>
      <c r="I36" s="46">
        <v>1</v>
      </c>
      <c r="J36" s="46">
        <v>1</v>
      </c>
      <c r="K36" s="46">
        <v>5</v>
      </c>
      <c r="L36" s="46">
        <v>1</v>
      </c>
      <c r="M36" s="46"/>
      <c r="N36" s="46">
        <f t="shared" si="0"/>
        <v>1</v>
      </c>
      <c r="O36" s="46"/>
      <c r="P36" s="46"/>
      <c r="Q36" s="46"/>
      <c r="R36" s="46"/>
      <c r="S36" s="55">
        <v>1</v>
      </c>
      <c r="T36" s="55">
        <v>1</v>
      </c>
      <c r="U36" s="55">
        <v>1</v>
      </c>
      <c r="V36" s="48"/>
      <c r="W36" s="46">
        <f t="shared" si="1"/>
        <v>2</v>
      </c>
      <c r="X36" s="48"/>
    </row>
    <row r="37" spans="2:24" ht="18" customHeight="1" x14ac:dyDescent="0.4">
      <c r="B37" s="57" t="s">
        <v>49</v>
      </c>
      <c r="C37" s="43"/>
      <c r="D37" s="44">
        <v>13</v>
      </c>
      <c r="E37" s="44">
        <v>10</v>
      </c>
      <c r="F37" s="45">
        <v>23</v>
      </c>
      <c r="G37" s="44"/>
      <c r="H37" s="46">
        <v>1</v>
      </c>
      <c r="I37" s="46">
        <v>1</v>
      </c>
      <c r="J37" s="46">
        <v>1</v>
      </c>
      <c r="K37" s="46">
        <v>5</v>
      </c>
      <c r="L37" s="46">
        <v>10</v>
      </c>
      <c r="M37" s="46"/>
      <c r="N37" s="46">
        <f t="shared" si="0"/>
        <v>1</v>
      </c>
      <c r="O37" s="46"/>
      <c r="P37" s="46"/>
      <c r="Q37" s="46"/>
      <c r="R37" s="46"/>
      <c r="S37" s="55">
        <v>1</v>
      </c>
      <c r="T37" s="55">
        <v>1</v>
      </c>
      <c r="U37" s="55">
        <v>1</v>
      </c>
      <c r="V37" s="48"/>
      <c r="W37" s="46">
        <f t="shared" si="1"/>
        <v>2</v>
      </c>
      <c r="X37" s="48"/>
    </row>
    <row r="38" spans="2:24" ht="18" customHeight="1" x14ac:dyDescent="0.4">
      <c r="B38" s="57" t="s">
        <v>45</v>
      </c>
      <c r="C38" s="43" t="s">
        <v>23</v>
      </c>
      <c r="D38" s="44"/>
      <c r="E38" s="44">
        <v>2</v>
      </c>
      <c r="F38" s="45">
        <v>2</v>
      </c>
      <c r="G38" s="44"/>
      <c r="H38" s="46">
        <v>1</v>
      </c>
      <c r="I38" s="46">
        <v>1</v>
      </c>
      <c r="J38" s="46">
        <v>1</v>
      </c>
      <c r="K38" s="46">
        <v>5</v>
      </c>
      <c r="L38" s="46">
        <v>1</v>
      </c>
      <c r="M38" s="46"/>
      <c r="N38" s="46">
        <f t="shared" si="0"/>
        <v>1</v>
      </c>
      <c r="O38" s="46"/>
      <c r="P38" s="46"/>
      <c r="Q38" s="46"/>
      <c r="R38" s="46"/>
      <c r="S38" s="55">
        <v>1</v>
      </c>
      <c r="T38" s="55">
        <v>1</v>
      </c>
      <c r="U38" s="55">
        <v>1</v>
      </c>
      <c r="V38" s="48"/>
      <c r="W38" s="46">
        <f t="shared" si="1"/>
        <v>2</v>
      </c>
      <c r="X38" s="48"/>
    </row>
    <row r="39" spans="2:24" ht="18" customHeight="1" x14ac:dyDescent="0.4">
      <c r="B39" s="57" t="s">
        <v>61</v>
      </c>
      <c r="C39" s="43"/>
      <c r="D39" s="44"/>
      <c r="E39" s="44"/>
      <c r="F39" s="45">
        <v>0</v>
      </c>
      <c r="G39" s="44"/>
      <c r="H39" s="46">
        <v>1</v>
      </c>
      <c r="I39" s="46">
        <v>1</v>
      </c>
      <c r="J39" s="46">
        <v>1</v>
      </c>
      <c r="K39" s="46">
        <v>5</v>
      </c>
      <c r="L39" s="46">
        <v>5</v>
      </c>
      <c r="M39" s="46"/>
      <c r="N39" s="46">
        <f t="shared" si="0"/>
        <v>1</v>
      </c>
      <c r="O39" s="46"/>
      <c r="P39" s="46"/>
      <c r="Q39" s="46"/>
      <c r="R39" s="46"/>
      <c r="S39" s="55">
        <v>1</v>
      </c>
      <c r="T39" s="55">
        <v>1</v>
      </c>
      <c r="U39" s="55">
        <v>1</v>
      </c>
      <c r="V39" s="48"/>
      <c r="W39" s="46">
        <f t="shared" si="1"/>
        <v>2</v>
      </c>
      <c r="X39" s="48"/>
    </row>
    <row r="40" spans="2:24" ht="18" customHeight="1" x14ac:dyDescent="0.4">
      <c r="B40" s="57" t="s">
        <v>54</v>
      </c>
      <c r="C40" s="43" t="s">
        <v>23</v>
      </c>
      <c r="D40" s="44">
        <v>167</v>
      </c>
      <c r="E40" s="44">
        <v>102</v>
      </c>
      <c r="F40" s="45">
        <v>269</v>
      </c>
      <c r="G40" s="44">
        <v>26</v>
      </c>
      <c r="H40" s="46">
        <v>1</v>
      </c>
      <c r="I40" s="46">
        <v>2</v>
      </c>
      <c r="J40" s="46">
        <v>2</v>
      </c>
      <c r="K40" s="46">
        <v>50</v>
      </c>
      <c r="L40" s="46">
        <v>1</v>
      </c>
      <c r="M40" s="46"/>
      <c r="N40" s="46">
        <f t="shared" si="0"/>
        <v>2</v>
      </c>
      <c r="O40" s="46"/>
      <c r="P40" s="46"/>
      <c r="Q40" s="46"/>
      <c r="R40" s="46"/>
      <c r="S40" s="55">
        <v>1</v>
      </c>
      <c r="T40" s="55">
        <v>1</v>
      </c>
      <c r="U40" s="55">
        <v>1</v>
      </c>
      <c r="V40" s="48"/>
      <c r="W40" s="46">
        <f t="shared" si="1"/>
        <v>3</v>
      </c>
      <c r="X40" s="48"/>
    </row>
    <row r="41" spans="2:24" ht="18" customHeight="1" x14ac:dyDescent="0.4">
      <c r="B41" s="57" t="s">
        <v>37</v>
      </c>
      <c r="C41" s="43" t="s">
        <v>23</v>
      </c>
      <c r="D41" s="44">
        <v>82</v>
      </c>
      <c r="E41" s="44">
        <v>139</v>
      </c>
      <c r="F41" s="45">
        <v>221</v>
      </c>
      <c r="G41" s="44">
        <v>28</v>
      </c>
      <c r="H41" s="46">
        <v>1</v>
      </c>
      <c r="I41" s="46">
        <v>2</v>
      </c>
      <c r="J41" s="46">
        <v>2</v>
      </c>
      <c r="K41" s="46">
        <v>50</v>
      </c>
      <c r="L41" s="46">
        <v>1</v>
      </c>
      <c r="M41" s="46"/>
      <c r="N41" s="46">
        <f t="shared" si="0"/>
        <v>2</v>
      </c>
      <c r="O41" s="46"/>
      <c r="P41" s="46"/>
      <c r="Q41" s="46"/>
      <c r="R41" s="46"/>
      <c r="S41" s="55">
        <v>1</v>
      </c>
      <c r="T41" s="55">
        <v>1</v>
      </c>
      <c r="U41" s="55">
        <v>1</v>
      </c>
      <c r="V41" s="48"/>
      <c r="W41" s="46">
        <f t="shared" si="1"/>
        <v>3</v>
      </c>
      <c r="X41" s="48"/>
    </row>
    <row r="42" spans="2:24" ht="18" customHeight="1" x14ac:dyDescent="0.4">
      <c r="B42" s="57" t="s">
        <v>57</v>
      </c>
      <c r="C42" s="43"/>
      <c r="D42" s="44">
        <v>65</v>
      </c>
      <c r="E42" s="44">
        <v>68</v>
      </c>
      <c r="F42" s="45">
        <v>133</v>
      </c>
      <c r="G42" s="44">
        <v>6</v>
      </c>
      <c r="H42" s="46">
        <v>1</v>
      </c>
      <c r="I42" s="46">
        <v>1</v>
      </c>
      <c r="J42" s="46">
        <v>1</v>
      </c>
      <c r="K42" s="46">
        <v>50</v>
      </c>
      <c r="L42" s="46">
        <v>20</v>
      </c>
      <c r="M42" s="46"/>
      <c r="N42" s="46">
        <f t="shared" si="0"/>
        <v>1</v>
      </c>
      <c r="O42" s="46"/>
      <c r="P42" s="46"/>
      <c r="Q42" s="46"/>
      <c r="R42" s="46"/>
      <c r="S42" s="55">
        <v>1</v>
      </c>
      <c r="T42" s="55">
        <v>1</v>
      </c>
      <c r="U42" s="55">
        <v>1</v>
      </c>
      <c r="V42" s="48"/>
      <c r="W42" s="46">
        <f t="shared" si="1"/>
        <v>2</v>
      </c>
      <c r="X42" s="48"/>
    </row>
    <row r="43" spans="2:24" ht="18" customHeight="1" x14ac:dyDescent="0.4">
      <c r="B43" s="57" t="s">
        <v>40</v>
      </c>
      <c r="C43" s="43" t="s">
        <v>23</v>
      </c>
      <c r="D43" s="44">
        <v>97</v>
      </c>
      <c r="E43" s="44">
        <v>14</v>
      </c>
      <c r="F43" s="45">
        <v>111</v>
      </c>
      <c r="G43" s="44"/>
      <c r="H43" s="46">
        <v>1</v>
      </c>
      <c r="I43" s="46">
        <v>1</v>
      </c>
      <c r="J43" s="46">
        <v>1</v>
      </c>
      <c r="K43" s="46">
        <v>50</v>
      </c>
      <c r="L43" s="46">
        <v>1</v>
      </c>
      <c r="M43" s="46"/>
      <c r="N43" s="46">
        <f t="shared" si="0"/>
        <v>1</v>
      </c>
      <c r="O43" s="46"/>
      <c r="P43" s="46"/>
      <c r="Q43" s="46"/>
      <c r="R43" s="46"/>
      <c r="S43" s="55">
        <v>1</v>
      </c>
      <c r="T43" s="55">
        <v>1</v>
      </c>
      <c r="U43" s="55">
        <v>1</v>
      </c>
      <c r="V43" s="48"/>
      <c r="W43" s="46">
        <f t="shared" si="1"/>
        <v>2</v>
      </c>
      <c r="X43" s="48"/>
    </row>
    <row r="44" spans="2:24" ht="18" customHeight="1" x14ac:dyDescent="0.4">
      <c r="B44" s="57" t="s">
        <v>56</v>
      </c>
      <c r="C44" s="43" t="s">
        <v>23</v>
      </c>
      <c r="D44" s="44">
        <v>47</v>
      </c>
      <c r="E44" s="44">
        <v>35</v>
      </c>
      <c r="F44" s="45">
        <v>82</v>
      </c>
      <c r="G44" s="44">
        <v>8</v>
      </c>
      <c r="H44" s="46">
        <v>1</v>
      </c>
      <c r="I44" s="46">
        <v>1</v>
      </c>
      <c r="J44" s="46">
        <v>1</v>
      </c>
      <c r="K44" s="46">
        <v>25</v>
      </c>
      <c r="L44" s="46">
        <v>1</v>
      </c>
      <c r="M44" s="46"/>
      <c r="N44" s="46">
        <f t="shared" si="0"/>
        <v>1</v>
      </c>
      <c r="O44" s="46"/>
      <c r="P44" s="46"/>
      <c r="Q44" s="46"/>
      <c r="R44" s="46"/>
      <c r="S44" s="55">
        <v>1</v>
      </c>
      <c r="T44" s="55">
        <v>1</v>
      </c>
      <c r="U44" s="55">
        <v>1</v>
      </c>
      <c r="V44" s="48"/>
      <c r="W44" s="46">
        <f t="shared" si="1"/>
        <v>2</v>
      </c>
      <c r="X44" s="48"/>
    </row>
    <row r="45" spans="2:24" ht="18" customHeight="1" x14ac:dyDescent="0.4">
      <c r="B45" s="57" t="s">
        <v>44</v>
      </c>
      <c r="C45" s="43" t="s">
        <v>23</v>
      </c>
      <c r="D45" s="44">
        <v>35</v>
      </c>
      <c r="E45" s="44">
        <v>30</v>
      </c>
      <c r="F45" s="45">
        <v>65</v>
      </c>
      <c r="G45" s="44">
        <v>1</v>
      </c>
      <c r="H45" s="46">
        <v>1</v>
      </c>
      <c r="I45" s="46">
        <v>1</v>
      </c>
      <c r="J45" s="46">
        <v>1</v>
      </c>
      <c r="K45" s="46">
        <v>25</v>
      </c>
      <c r="L45" s="46">
        <v>1</v>
      </c>
      <c r="M45" s="46"/>
      <c r="N45" s="46">
        <f t="shared" si="0"/>
        <v>1</v>
      </c>
      <c r="O45" s="46"/>
      <c r="P45" s="46"/>
      <c r="Q45" s="46"/>
      <c r="R45" s="46"/>
      <c r="S45" s="55">
        <v>1</v>
      </c>
      <c r="T45" s="55">
        <v>1</v>
      </c>
      <c r="U45" s="55">
        <v>1</v>
      </c>
      <c r="V45" s="48"/>
      <c r="W45" s="46">
        <f t="shared" si="1"/>
        <v>2</v>
      </c>
      <c r="X45" s="48"/>
    </row>
    <row r="46" spans="2:24" x14ac:dyDescent="0.4">
      <c r="B46" s="57" t="s">
        <v>42</v>
      </c>
      <c r="C46" s="43" t="s">
        <v>23</v>
      </c>
      <c r="D46" s="44">
        <v>29</v>
      </c>
      <c r="E46" s="44">
        <v>21</v>
      </c>
      <c r="F46" s="45">
        <v>50</v>
      </c>
      <c r="G46" s="44">
        <v>1</v>
      </c>
      <c r="H46" s="46">
        <v>1</v>
      </c>
      <c r="I46" s="46">
        <v>1</v>
      </c>
      <c r="J46" s="46">
        <v>1</v>
      </c>
      <c r="K46" s="46">
        <v>25</v>
      </c>
      <c r="L46" s="46">
        <v>1</v>
      </c>
      <c r="M46" s="46"/>
      <c r="N46" s="46">
        <f t="shared" si="0"/>
        <v>1</v>
      </c>
      <c r="O46" s="46"/>
      <c r="P46" s="46"/>
      <c r="Q46" s="46"/>
      <c r="R46" s="46"/>
      <c r="S46" s="55">
        <v>1</v>
      </c>
      <c r="T46" s="55">
        <v>1</v>
      </c>
      <c r="U46" s="55">
        <v>1</v>
      </c>
      <c r="V46" s="48"/>
      <c r="W46" s="46">
        <f t="shared" si="1"/>
        <v>2</v>
      </c>
      <c r="X46" s="48"/>
    </row>
    <row r="47" spans="2:24" ht="18" customHeight="1" x14ac:dyDescent="0.4">
      <c r="B47" s="57" t="s">
        <v>58</v>
      </c>
      <c r="C47" s="43"/>
      <c r="D47" s="44">
        <v>2</v>
      </c>
      <c r="E47" s="44">
        <v>9</v>
      </c>
      <c r="F47" s="45">
        <v>11</v>
      </c>
      <c r="G47" s="44">
        <v>1</v>
      </c>
      <c r="H47" s="46">
        <v>1</v>
      </c>
      <c r="I47" s="46">
        <v>1</v>
      </c>
      <c r="J47" s="46">
        <v>1</v>
      </c>
      <c r="K47" s="46">
        <v>5</v>
      </c>
      <c r="L47" s="46">
        <v>5</v>
      </c>
      <c r="M47" s="46"/>
      <c r="N47" s="46">
        <f t="shared" si="0"/>
        <v>1</v>
      </c>
      <c r="O47" s="46"/>
      <c r="P47" s="46"/>
      <c r="Q47" s="46"/>
      <c r="R47" s="46"/>
      <c r="S47" s="55">
        <v>1</v>
      </c>
      <c r="T47" s="55">
        <v>1</v>
      </c>
      <c r="U47" s="55">
        <v>1</v>
      </c>
      <c r="V47" s="48"/>
      <c r="W47" s="46">
        <f t="shared" si="1"/>
        <v>2</v>
      </c>
      <c r="X47" s="48"/>
    </row>
    <row r="48" spans="2:24" ht="18" customHeight="1" x14ac:dyDescent="0.4">
      <c r="B48" s="57" t="s">
        <v>59</v>
      </c>
      <c r="C48" s="43" t="s">
        <v>23</v>
      </c>
      <c r="D48" s="44">
        <v>4</v>
      </c>
      <c r="E48" s="44">
        <v>4</v>
      </c>
      <c r="F48" s="45">
        <v>8</v>
      </c>
      <c r="G48" s="44"/>
      <c r="H48" s="46">
        <v>1</v>
      </c>
      <c r="I48" s="46">
        <v>1</v>
      </c>
      <c r="J48" s="46">
        <v>1</v>
      </c>
      <c r="K48" s="46">
        <v>5</v>
      </c>
      <c r="L48" s="46">
        <v>1</v>
      </c>
      <c r="M48" s="46"/>
      <c r="N48" s="46">
        <f t="shared" si="0"/>
        <v>1</v>
      </c>
      <c r="O48" s="46"/>
      <c r="P48" s="46"/>
      <c r="Q48" s="46"/>
      <c r="R48" s="46"/>
      <c r="S48" s="55">
        <v>1</v>
      </c>
      <c r="T48" s="55">
        <v>1</v>
      </c>
      <c r="U48" s="55">
        <v>1</v>
      </c>
      <c r="V48" s="48"/>
      <c r="W48" s="46">
        <f t="shared" si="1"/>
        <v>2</v>
      </c>
      <c r="X48" s="48"/>
    </row>
    <row r="49" spans="2:24" ht="18" customHeight="1" x14ac:dyDescent="0.4">
      <c r="B49" s="57" t="s">
        <v>52</v>
      </c>
      <c r="C49" s="43"/>
      <c r="D49" s="44"/>
      <c r="E49" s="44"/>
      <c r="F49" s="45">
        <v>0</v>
      </c>
      <c r="G49" s="44"/>
      <c r="H49" s="46">
        <v>1</v>
      </c>
      <c r="I49" s="46">
        <v>1</v>
      </c>
      <c r="J49" s="46">
        <v>1</v>
      </c>
      <c r="K49" s="46">
        <v>5</v>
      </c>
      <c r="L49" s="46">
        <v>5</v>
      </c>
      <c r="M49" s="46"/>
      <c r="N49" s="46">
        <f t="shared" si="0"/>
        <v>1</v>
      </c>
      <c r="O49" s="46"/>
      <c r="P49" s="46"/>
      <c r="Q49" s="46"/>
      <c r="R49" s="46"/>
      <c r="S49" s="55">
        <v>1</v>
      </c>
      <c r="T49" s="55">
        <v>1</v>
      </c>
      <c r="U49" s="55">
        <v>1</v>
      </c>
      <c r="V49" s="48"/>
      <c r="W49" s="46">
        <f t="shared" si="1"/>
        <v>2</v>
      </c>
      <c r="X49" s="48"/>
    </row>
    <row r="50" spans="2:24" ht="18" customHeight="1" x14ac:dyDescent="0.4">
      <c r="B50" s="57" t="s">
        <v>63</v>
      </c>
      <c r="C50" s="43" t="s">
        <v>23</v>
      </c>
      <c r="D50" s="44">
        <v>149</v>
      </c>
      <c r="E50" s="44">
        <v>29</v>
      </c>
      <c r="F50" s="45">
        <v>178</v>
      </c>
      <c r="G50" s="44"/>
      <c r="H50" s="46">
        <v>1</v>
      </c>
      <c r="I50" s="46">
        <v>2</v>
      </c>
      <c r="J50" s="46">
        <v>2</v>
      </c>
      <c r="K50" s="46">
        <v>50</v>
      </c>
      <c r="L50" s="46">
        <v>1</v>
      </c>
      <c r="M50" s="46"/>
      <c r="N50" s="46">
        <f t="shared" si="0"/>
        <v>2</v>
      </c>
      <c r="O50" s="46"/>
      <c r="P50" s="46"/>
      <c r="Q50" s="46"/>
      <c r="R50" s="46"/>
      <c r="S50" s="55">
        <v>1</v>
      </c>
      <c r="T50" s="55">
        <v>1</v>
      </c>
      <c r="U50" s="55">
        <v>1</v>
      </c>
      <c r="V50" s="48"/>
      <c r="W50" s="46">
        <f t="shared" si="1"/>
        <v>3</v>
      </c>
      <c r="X50" s="48"/>
    </row>
    <row r="51" spans="2:24" ht="18" customHeight="1" x14ac:dyDescent="0.4">
      <c r="B51" s="57" t="s">
        <v>55</v>
      </c>
      <c r="C51" s="43" t="s">
        <v>23</v>
      </c>
      <c r="D51" s="44">
        <v>22</v>
      </c>
      <c r="E51" s="44">
        <v>78</v>
      </c>
      <c r="F51" s="45">
        <v>100</v>
      </c>
      <c r="G51" s="44">
        <v>8</v>
      </c>
      <c r="H51" s="46">
        <v>1</v>
      </c>
      <c r="I51" s="46">
        <v>2</v>
      </c>
      <c r="J51" s="46">
        <v>2</v>
      </c>
      <c r="K51" s="46">
        <v>25</v>
      </c>
      <c r="L51" s="46">
        <v>1</v>
      </c>
      <c r="M51" s="46"/>
      <c r="N51" s="46">
        <f t="shared" si="0"/>
        <v>2</v>
      </c>
      <c r="O51" s="46"/>
      <c r="P51" s="46"/>
      <c r="Q51" s="46"/>
      <c r="R51" s="46"/>
      <c r="S51" s="55">
        <v>1</v>
      </c>
      <c r="T51" s="55">
        <v>1</v>
      </c>
      <c r="U51" s="55">
        <v>1</v>
      </c>
      <c r="V51" s="48"/>
      <c r="W51" s="46">
        <f t="shared" si="1"/>
        <v>3</v>
      </c>
      <c r="X51" s="48"/>
    </row>
    <row r="52" spans="2:24" ht="18" customHeight="1" x14ac:dyDescent="0.4">
      <c r="B52" s="57" t="s">
        <v>60</v>
      </c>
      <c r="C52" s="43" t="s">
        <v>23</v>
      </c>
      <c r="D52" s="44">
        <v>73</v>
      </c>
      <c r="E52" s="44">
        <v>17</v>
      </c>
      <c r="F52" s="45">
        <v>90</v>
      </c>
      <c r="G52" s="44"/>
      <c r="H52" s="46">
        <v>1</v>
      </c>
      <c r="I52" s="46">
        <v>1</v>
      </c>
      <c r="J52" s="46">
        <v>1</v>
      </c>
      <c r="K52" s="46">
        <v>25</v>
      </c>
      <c r="L52" s="46">
        <v>1</v>
      </c>
      <c r="M52" s="46"/>
      <c r="N52" s="46">
        <f t="shared" si="0"/>
        <v>1</v>
      </c>
      <c r="O52" s="46"/>
      <c r="P52" s="46"/>
      <c r="Q52" s="46"/>
      <c r="R52" s="46"/>
      <c r="S52" s="55">
        <v>1</v>
      </c>
      <c r="T52" s="55">
        <v>1</v>
      </c>
      <c r="U52" s="55">
        <v>1</v>
      </c>
      <c r="V52" s="48"/>
      <c r="W52" s="46">
        <f t="shared" si="1"/>
        <v>2</v>
      </c>
      <c r="X52" s="48"/>
    </row>
    <row r="53" spans="2:24" ht="18" customHeight="1" x14ac:dyDescent="0.4">
      <c r="B53" s="57" t="s">
        <v>64</v>
      </c>
      <c r="C53" s="43" t="s">
        <v>23</v>
      </c>
      <c r="D53" s="44">
        <v>36</v>
      </c>
      <c r="E53" s="44">
        <v>22</v>
      </c>
      <c r="F53" s="45">
        <v>58</v>
      </c>
      <c r="G53" s="44">
        <v>2</v>
      </c>
      <c r="H53" s="46">
        <v>1</v>
      </c>
      <c r="I53" s="46">
        <v>2</v>
      </c>
      <c r="J53" s="46">
        <v>2</v>
      </c>
      <c r="K53" s="46">
        <v>25</v>
      </c>
      <c r="L53" s="46">
        <v>1</v>
      </c>
      <c r="M53" s="46"/>
      <c r="N53" s="46">
        <f t="shared" si="0"/>
        <v>2</v>
      </c>
      <c r="O53" s="46"/>
      <c r="P53" s="46"/>
      <c r="Q53" s="46"/>
      <c r="R53" s="46"/>
      <c r="S53" s="55">
        <v>1</v>
      </c>
      <c r="T53" s="55">
        <v>1</v>
      </c>
      <c r="U53" s="55">
        <v>1</v>
      </c>
      <c r="V53" s="48"/>
      <c r="W53" s="46">
        <f t="shared" si="1"/>
        <v>3</v>
      </c>
      <c r="X53" s="48"/>
    </row>
    <row r="54" spans="2:24" ht="18" customHeight="1" x14ac:dyDescent="0.4">
      <c r="B54" s="57" t="s">
        <v>69</v>
      </c>
      <c r="C54" s="43"/>
      <c r="D54" s="44"/>
      <c r="E54" s="44"/>
      <c r="F54" s="45">
        <v>0</v>
      </c>
      <c r="G54" s="44"/>
      <c r="H54" s="46">
        <v>1</v>
      </c>
      <c r="I54" s="46">
        <v>1</v>
      </c>
      <c r="J54" s="46">
        <v>1</v>
      </c>
      <c r="K54" s="46">
        <v>5</v>
      </c>
      <c r="L54" s="46">
        <v>5</v>
      </c>
      <c r="M54" s="46"/>
      <c r="N54" s="46">
        <f t="shared" si="0"/>
        <v>1</v>
      </c>
      <c r="O54" s="46"/>
      <c r="P54" s="46"/>
      <c r="Q54" s="46"/>
      <c r="R54" s="46"/>
      <c r="S54" s="55">
        <v>1</v>
      </c>
      <c r="T54" s="55">
        <v>1</v>
      </c>
      <c r="U54" s="55">
        <v>1</v>
      </c>
      <c r="V54" s="48"/>
      <c r="W54" s="46">
        <f t="shared" si="1"/>
        <v>2</v>
      </c>
      <c r="X54" s="48"/>
    </row>
    <row r="55" spans="2:24" ht="18" customHeight="1" x14ac:dyDescent="0.4">
      <c r="B55" s="57" t="s">
        <v>71</v>
      </c>
      <c r="C55" s="43" t="s">
        <v>23</v>
      </c>
      <c r="D55" s="44">
        <v>108</v>
      </c>
      <c r="E55" s="44">
        <v>90</v>
      </c>
      <c r="F55" s="45">
        <v>198</v>
      </c>
      <c r="G55" s="44">
        <v>13</v>
      </c>
      <c r="H55" s="46">
        <v>1</v>
      </c>
      <c r="I55" s="46">
        <v>2</v>
      </c>
      <c r="J55" s="46">
        <v>2</v>
      </c>
      <c r="K55" s="46">
        <v>50</v>
      </c>
      <c r="L55" s="46">
        <v>1</v>
      </c>
      <c r="M55" s="46"/>
      <c r="N55" s="46">
        <f t="shared" si="0"/>
        <v>2</v>
      </c>
      <c r="O55" s="46"/>
      <c r="P55" s="46"/>
      <c r="Q55" s="46"/>
      <c r="R55" s="46"/>
      <c r="S55" s="55">
        <v>1</v>
      </c>
      <c r="T55" s="55">
        <v>1</v>
      </c>
      <c r="U55" s="55">
        <v>1</v>
      </c>
      <c r="V55" s="48"/>
      <c r="W55" s="46">
        <f t="shared" si="1"/>
        <v>3</v>
      </c>
      <c r="X55" s="48"/>
    </row>
    <row r="56" spans="2:24" ht="18" customHeight="1" x14ac:dyDescent="0.4">
      <c r="B56" s="57" t="s">
        <v>74</v>
      </c>
      <c r="C56" s="43" t="s">
        <v>23</v>
      </c>
      <c r="D56" s="44">
        <v>75</v>
      </c>
      <c r="E56" s="44">
        <v>46</v>
      </c>
      <c r="F56" s="45">
        <v>121</v>
      </c>
      <c r="G56" s="44">
        <v>11</v>
      </c>
      <c r="H56" s="46">
        <v>1</v>
      </c>
      <c r="I56" s="46">
        <v>2</v>
      </c>
      <c r="J56" s="46">
        <v>2</v>
      </c>
      <c r="K56" s="46">
        <v>50</v>
      </c>
      <c r="L56" s="46">
        <v>1</v>
      </c>
      <c r="M56" s="46"/>
      <c r="N56" s="46">
        <f t="shared" si="0"/>
        <v>2</v>
      </c>
      <c r="O56" s="46"/>
      <c r="P56" s="46"/>
      <c r="Q56" s="46"/>
      <c r="R56" s="46"/>
      <c r="S56" s="55">
        <v>1</v>
      </c>
      <c r="T56" s="55">
        <v>1</v>
      </c>
      <c r="U56" s="55">
        <v>1</v>
      </c>
      <c r="V56" s="48"/>
      <c r="W56" s="46">
        <f t="shared" si="1"/>
        <v>3</v>
      </c>
      <c r="X56" s="48"/>
    </row>
    <row r="57" spans="2:24" ht="18" customHeight="1" x14ac:dyDescent="0.4">
      <c r="B57" s="57" t="s">
        <v>65</v>
      </c>
      <c r="C57" s="43"/>
      <c r="D57" s="44">
        <v>21</v>
      </c>
      <c r="E57" s="44">
        <v>56</v>
      </c>
      <c r="F57" s="45">
        <v>77</v>
      </c>
      <c r="G57" s="44">
        <v>9</v>
      </c>
      <c r="H57" s="46">
        <v>1</v>
      </c>
      <c r="I57" s="46">
        <v>1</v>
      </c>
      <c r="J57" s="46">
        <v>1</v>
      </c>
      <c r="K57" s="46">
        <v>25</v>
      </c>
      <c r="L57" s="46">
        <v>5</v>
      </c>
      <c r="M57" s="46"/>
      <c r="N57" s="46">
        <f t="shared" si="0"/>
        <v>1</v>
      </c>
      <c r="O57" s="46"/>
      <c r="P57" s="46"/>
      <c r="Q57" s="46"/>
      <c r="R57" s="46"/>
      <c r="S57" s="55">
        <v>1</v>
      </c>
      <c r="T57" s="55">
        <v>1</v>
      </c>
      <c r="U57" s="55">
        <v>1</v>
      </c>
      <c r="V57" s="48"/>
      <c r="W57" s="46">
        <f t="shared" si="1"/>
        <v>2</v>
      </c>
      <c r="X57" s="48"/>
    </row>
    <row r="58" spans="2:24" ht="18" customHeight="1" x14ac:dyDescent="0.4">
      <c r="B58" s="57" t="s">
        <v>75</v>
      </c>
      <c r="C58" s="43" t="s">
        <v>23</v>
      </c>
      <c r="D58" s="44">
        <v>51</v>
      </c>
      <c r="E58" s="44">
        <v>62</v>
      </c>
      <c r="F58" s="45">
        <v>113</v>
      </c>
      <c r="G58" s="44">
        <v>8</v>
      </c>
      <c r="H58" s="46">
        <v>1</v>
      </c>
      <c r="I58" s="46">
        <v>2</v>
      </c>
      <c r="J58" s="46">
        <v>2</v>
      </c>
      <c r="K58" s="46">
        <v>50</v>
      </c>
      <c r="L58" s="46">
        <v>1</v>
      </c>
      <c r="M58" s="46"/>
      <c r="N58" s="46">
        <f t="shared" si="0"/>
        <v>2</v>
      </c>
      <c r="O58" s="46"/>
      <c r="P58" s="46"/>
      <c r="Q58" s="46"/>
      <c r="R58" s="46"/>
      <c r="S58" s="55">
        <v>1</v>
      </c>
      <c r="T58" s="55">
        <v>1</v>
      </c>
      <c r="U58" s="55">
        <v>1</v>
      </c>
      <c r="V58" s="48"/>
      <c r="W58" s="46">
        <f t="shared" si="1"/>
        <v>3</v>
      </c>
      <c r="X58" s="48"/>
    </row>
    <row r="59" spans="2:24" ht="18" customHeight="1" x14ac:dyDescent="0.4">
      <c r="B59" s="57" t="s">
        <v>73</v>
      </c>
      <c r="C59" s="43" t="s">
        <v>23</v>
      </c>
      <c r="D59" s="44">
        <v>100</v>
      </c>
      <c r="E59" s="44">
        <v>105</v>
      </c>
      <c r="F59" s="45">
        <v>205</v>
      </c>
      <c r="G59" s="44">
        <v>12</v>
      </c>
      <c r="H59" s="46">
        <v>1</v>
      </c>
      <c r="I59" s="46">
        <v>1</v>
      </c>
      <c r="J59" s="46">
        <v>1</v>
      </c>
      <c r="K59" s="46">
        <v>50</v>
      </c>
      <c r="L59" s="46">
        <v>1</v>
      </c>
      <c r="M59" s="46"/>
      <c r="N59" s="46">
        <f t="shared" si="0"/>
        <v>1</v>
      </c>
      <c r="O59" s="46"/>
      <c r="P59" s="46"/>
      <c r="Q59" s="46"/>
      <c r="R59" s="46"/>
      <c r="S59" s="55">
        <v>1</v>
      </c>
      <c r="T59" s="55">
        <v>1</v>
      </c>
      <c r="U59" s="55">
        <v>1</v>
      </c>
      <c r="V59" s="48"/>
      <c r="W59" s="46">
        <f t="shared" si="1"/>
        <v>2</v>
      </c>
      <c r="X59" s="48"/>
    </row>
    <row r="60" spans="2:24" ht="18" customHeight="1" x14ac:dyDescent="0.4">
      <c r="B60" s="57" t="s">
        <v>72</v>
      </c>
      <c r="C60" s="43" t="s">
        <v>23</v>
      </c>
      <c r="D60" s="44">
        <v>26</v>
      </c>
      <c r="E60" s="44">
        <v>24</v>
      </c>
      <c r="F60" s="45">
        <v>50</v>
      </c>
      <c r="G60" s="44">
        <v>3</v>
      </c>
      <c r="H60" s="46">
        <v>1</v>
      </c>
      <c r="I60" s="46">
        <v>1</v>
      </c>
      <c r="J60" s="46">
        <v>1</v>
      </c>
      <c r="K60" s="46">
        <v>25</v>
      </c>
      <c r="L60" s="46">
        <v>1</v>
      </c>
      <c r="M60" s="46"/>
      <c r="N60" s="46">
        <f t="shared" si="0"/>
        <v>1</v>
      </c>
      <c r="O60" s="46"/>
      <c r="P60" s="46"/>
      <c r="Q60" s="46"/>
      <c r="R60" s="46"/>
      <c r="S60" s="55">
        <v>1</v>
      </c>
      <c r="T60" s="55">
        <v>1</v>
      </c>
      <c r="U60" s="55">
        <v>1</v>
      </c>
      <c r="V60" s="48"/>
      <c r="W60" s="46">
        <f t="shared" si="1"/>
        <v>2</v>
      </c>
      <c r="X60" s="48"/>
    </row>
    <row r="61" spans="2:24" ht="18" customHeight="1" x14ac:dyDescent="0.4">
      <c r="B61" s="57" t="s">
        <v>68</v>
      </c>
      <c r="C61" s="43"/>
      <c r="D61" s="44">
        <v>13</v>
      </c>
      <c r="E61" s="44">
        <v>5</v>
      </c>
      <c r="F61" s="45">
        <v>18</v>
      </c>
      <c r="G61" s="44"/>
      <c r="H61" s="46">
        <v>1</v>
      </c>
      <c r="I61" s="46">
        <v>1</v>
      </c>
      <c r="J61" s="46">
        <v>1</v>
      </c>
      <c r="K61" s="46">
        <v>10</v>
      </c>
      <c r="L61" s="46">
        <v>5</v>
      </c>
      <c r="M61" s="46"/>
      <c r="N61" s="46">
        <f t="shared" si="0"/>
        <v>1</v>
      </c>
      <c r="O61" s="46"/>
      <c r="P61" s="46"/>
      <c r="Q61" s="46"/>
      <c r="R61" s="46"/>
      <c r="S61" s="55">
        <v>1</v>
      </c>
      <c r="T61" s="55">
        <v>1</v>
      </c>
      <c r="U61" s="55">
        <v>1</v>
      </c>
      <c r="V61" s="48"/>
      <c r="W61" s="46">
        <f t="shared" si="1"/>
        <v>2</v>
      </c>
      <c r="X61" s="48"/>
    </row>
    <row r="62" spans="2:24" ht="18" customHeight="1" x14ac:dyDescent="0.4">
      <c r="B62" s="57" t="s">
        <v>67</v>
      </c>
      <c r="C62" s="43"/>
      <c r="D62" s="44"/>
      <c r="E62" s="44">
        <v>3</v>
      </c>
      <c r="F62" s="45">
        <v>3</v>
      </c>
      <c r="G62" s="44"/>
      <c r="H62" s="46">
        <v>1</v>
      </c>
      <c r="I62" s="46">
        <v>1</v>
      </c>
      <c r="J62" s="46">
        <v>1</v>
      </c>
      <c r="K62" s="46">
        <v>10</v>
      </c>
      <c r="L62" s="46">
        <v>5</v>
      </c>
      <c r="M62" s="46"/>
      <c r="N62" s="46">
        <f t="shared" si="0"/>
        <v>1</v>
      </c>
      <c r="O62" s="46"/>
      <c r="P62" s="46"/>
      <c r="Q62" s="46"/>
      <c r="R62" s="46"/>
      <c r="S62" s="55">
        <v>1</v>
      </c>
      <c r="T62" s="55">
        <v>1</v>
      </c>
      <c r="U62" s="55">
        <v>1</v>
      </c>
      <c r="V62" s="48"/>
      <c r="W62" s="46">
        <f t="shared" si="1"/>
        <v>2</v>
      </c>
      <c r="X62" s="48"/>
    </row>
    <row r="63" spans="2:24" ht="18" customHeight="1" x14ac:dyDescent="0.4">
      <c r="B63" s="57" t="s">
        <v>76</v>
      </c>
      <c r="C63" s="43"/>
      <c r="D63" s="44"/>
      <c r="E63" s="44"/>
      <c r="F63" s="45">
        <v>0</v>
      </c>
      <c r="G63" s="44"/>
      <c r="H63" s="46">
        <v>1</v>
      </c>
      <c r="I63" s="46">
        <v>1</v>
      </c>
      <c r="J63" s="46">
        <v>1</v>
      </c>
      <c r="K63" s="46">
        <v>10</v>
      </c>
      <c r="L63" s="46">
        <v>5</v>
      </c>
      <c r="M63" s="46"/>
      <c r="N63" s="46">
        <f t="shared" si="0"/>
        <v>1</v>
      </c>
      <c r="O63" s="46"/>
      <c r="P63" s="46"/>
      <c r="Q63" s="46"/>
      <c r="R63" s="46"/>
      <c r="S63" s="55">
        <v>1</v>
      </c>
      <c r="T63" s="55">
        <v>1</v>
      </c>
      <c r="U63" s="55">
        <v>1</v>
      </c>
      <c r="V63" s="48"/>
      <c r="W63" s="46">
        <f t="shared" si="1"/>
        <v>2</v>
      </c>
      <c r="X63" s="48"/>
    </row>
    <row r="64" spans="2:24" ht="18" customHeight="1" x14ac:dyDescent="0.4">
      <c r="B64" s="57" t="s">
        <v>77</v>
      </c>
      <c r="C64" s="43"/>
      <c r="D64" s="44"/>
      <c r="E64" s="44"/>
      <c r="F64" s="45">
        <v>0</v>
      </c>
      <c r="G64" s="44"/>
      <c r="H64" s="46">
        <v>1</v>
      </c>
      <c r="I64" s="46">
        <v>1</v>
      </c>
      <c r="J64" s="46">
        <v>1</v>
      </c>
      <c r="K64" s="46">
        <v>10</v>
      </c>
      <c r="L64" s="46">
        <v>5</v>
      </c>
      <c r="M64" s="46"/>
      <c r="N64" s="46">
        <f t="shared" si="0"/>
        <v>1</v>
      </c>
      <c r="O64" s="46"/>
      <c r="P64" s="46"/>
      <c r="Q64" s="46"/>
      <c r="R64" s="46"/>
      <c r="S64" s="55">
        <v>1</v>
      </c>
      <c r="T64" s="55">
        <v>1</v>
      </c>
      <c r="U64" s="55">
        <v>1</v>
      </c>
      <c r="V64" s="48"/>
      <c r="W64" s="46">
        <f t="shared" si="1"/>
        <v>2</v>
      </c>
      <c r="X64" s="48"/>
    </row>
    <row r="65" spans="1:24" ht="18" customHeight="1" x14ac:dyDescent="0.4">
      <c r="A65" s="33">
        <v>1</v>
      </c>
      <c r="B65" s="49" t="s">
        <v>136</v>
      </c>
      <c r="C65" s="43"/>
      <c r="D65" s="44">
        <v>124</v>
      </c>
      <c r="E65" s="44"/>
      <c r="F65" s="45">
        <v>124</v>
      </c>
      <c r="G65" s="44"/>
      <c r="H65" s="46"/>
      <c r="I65" s="46">
        <v>1</v>
      </c>
      <c r="J65" s="46">
        <v>1</v>
      </c>
      <c r="K65" s="46">
        <v>50</v>
      </c>
      <c r="L65" s="46"/>
      <c r="M65" s="46">
        <v>1</v>
      </c>
      <c r="N65" s="46">
        <f t="shared" si="0"/>
        <v>1</v>
      </c>
      <c r="O65" s="46"/>
      <c r="P65" s="46"/>
      <c r="Q65" s="46"/>
      <c r="R65" s="46"/>
      <c r="S65" s="55">
        <v>1</v>
      </c>
      <c r="T65" s="55"/>
      <c r="U65" s="55">
        <v>1</v>
      </c>
      <c r="V65" s="48"/>
      <c r="W65" s="46">
        <f t="shared" si="1"/>
        <v>2</v>
      </c>
      <c r="X65" s="48"/>
    </row>
    <row r="66" spans="1:24" ht="18" customHeight="1" x14ac:dyDescent="0.4">
      <c r="A66" s="33">
        <v>2</v>
      </c>
      <c r="B66" s="49" t="s">
        <v>102</v>
      </c>
      <c r="C66" s="43"/>
      <c r="D66" s="44">
        <v>122</v>
      </c>
      <c r="E66" s="44"/>
      <c r="F66" s="45">
        <v>122</v>
      </c>
      <c r="G66" s="44"/>
      <c r="H66" s="46"/>
      <c r="I66" s="46">
        <v>1</v>
      </c>
      <c r="J66" s="46">
        <v>1</v>
      </c>
      <c r="K66" s="46">
        <v>50</v>
      </c>
      <c r="L66" s="46"/>
      <c r="M66" s="46">
        <v>1</v>
      </c>
      <c r="N66" s="46">
        <f t="shared" si="0"/>
        <v>1</v>
      </c>
      <c r="O66" s="46"/>
      <c r="P66" s="46"/>
      <c r="Q66" s="46"/>
      <c r="R66" s="46"/>
      <c r="S66" s="55">
        <v>1</v>
      </c>
      <c r="T66" s="55"/>
      <c r="U66" s="55">
        <v>1</v>
      </c>
      <c r="V66" s="48"/>
      <c r="W66" s="46">
        <f t="shared" si="1"/>
        <v>2</v>
      </c>
      <c r="X66" s="48"/>
    </row>
    <row r="67" spans="1:24" ht="18" customHeight="1" x14ac:dyDescent="0.4">
      <c r="A67" s="33">
        <v>3</v>
      </c>
      <c r="B67" s="49" t="s">
        <v>137</v>
      </c>
      <c r="C67" s="43" t="s">
        <v>23</v>
      </c>
      <c r="D67" s="44">
        <v>102</v>
      </c>
      <c r="E67" s="44"/>
      <c r="F67" s="45">
        <v>103</v>
      </c>
      <c r="G67" s="44"/>
      <c r="H67" s="46"/>
      <c r="I67" s="46">
        <v>1</v>
      </c>
      <c r="J67" s="46">
        <v>1</v>
      </c>
      <c r="K67" s="46">
        <v>50</v>
      </c>
      <c r="L67" s="46">
        <v>1</v>
      </c>
      <c r="M67" s="46"/>
      <c r="N67" s="46">
        <f t="shared" ref="N67:N87" si="2">J67</f>
        <v>1</v>
      </c>
      <c r="O67" s="46"/>
      <c r="P67" s="46"/>
      <c r="Q67" s="46"/>
      <c r="R67" s="46"/>
      <c r="S67" s="55">
        <v>1</v>
      </c>
      <c r="T67" s="55"/>
      <c r="U67" s="55">
        <v>1</v>
      </c>
      <c r="V67" s="48"/>
      <c r="W67" s="46">
        <f t="shared" ref="W67:W87" si="3">N67+1</f>
        <v>2</v>
      </c>
      <c r="X67" s="48"/>
    </row>
    <row r="68" spans="1:24" ht="18" customHeight="1" x14ac:dyDescent="0.4">
      <c r="A68" s="33">
        <v>4</v>
      </c>
      <c r="B68" s="49" t="s">
        <v>138</v>
      </c>
      <c r="C68" s="43"/>
      <c r="D68" s="44">
        <v>93</v>
      </c>
      <c r="E68" s="44"/>
      <c r="F68" s="45">
        <v>93</v>
      </c>
      <c r="G68" s="44"/>
      <c r="H68" s="46"/>
      <c r="I68" s="46">
        <v>1</v>
      </c>
      <c r="J68" s="46">
        <v>1</v>
      </c>
      <c r="K68" s="46">
        <v>25</v>
      </c>
      <c r="L68" s="46"/>
      <c r="M68" s="46">
        <v>10</v>
      </c>
      <c r="N68" s="46">
        <f t="shared" si="2"/>
        <v>1</v>
      </c>
      <c r="O68" s="46"/>
      <c r="P68" s="46"/>
      <c r="Q68" s="46"/>
      <c r="R68" s="46"/>
      <c r="S68" s="55">
        <v>1</v>
      </c>
      <c r="T68" s="55"/>
      <c r="U68" s="55">
        <v>1</v>
      </c>
      <c r="V68" s="48"/>
      <c r="W68" s="46">
        <f t="shared" si="3"/>
        <v>2</v>
      </c>
      <c r="X68" s="48"/>
    </row>
    <row r="69" spans="1:24" ht="18" customHeight="1" x14ac:dyDescent="0.4">
      <c r="A69" s="33">
        <v>5</v>
      </c>
      <c r="B69" s="49" t="s">
        <v>100</v>
      </c>
      <c r="C69" s="43"/>
      <c r="D69" s="44">
        <v>82</v>
      </c>
      <c r="E69" s="44"/>
      <c r="F69" s="45">
        <v>84</v>
      </c>
      <c r="G69" s="44"/>
      <c r="H69" s="46"/>
      <c r="I69" s="46">
        <v>1</v>
      </c>
      <c r="J69" s="46">
        <v>1</v>
      </c>
      <c r="K69" s="46">
        <v>25</v>
      </c>
      <c r="L69" s="46"/>
      <c r="M69" s="46">
        <v>8</v>
      </c>
      <c r="N69" s="46">
        <f t="shared" si="2"/>
        <v>1</v>
      </c>
      <c r="O69" s="46"/>
      <c r="P69" s="46"/>
      <c r="Q69" s="46"/>
      <c r="R69" s="46"/>
      <c r="S69" s="55">
        <v>1</v>
      </c>
      <c r="T69" s="55"/>
      <c r="U69" s="55">
        <v>1</v>
      </c>
      <c r="V69" s="48"/>
      <c r="W69" s="46">
        <f t="shared" si="3"/>
        <v>2</v>
      </c>
      <c r="X69" s="48"/>
    </row>
    <row r="70" spans="1:24" ht="18" customHeight="1" x14ac:dyDescent="0.4">
      <c r="A70" s="33">
        <v>6</v>
      </c>
      <c r="B70" s="49" t="s">
        <v>115</v>
      </c>
      <c r="C70" s="50"/>
      <c r="D70" s="44">
        <v>61</v>
      </c>
      <c r="E70" s="44"/>
      <c r="F70" s="45">
        <v>62</v>
      </c>
      <c r="G70" s="44"/>
      <c r="H70" s="46"/>
      <c r="I70" s="46">
        <v>1</v>
      </c>
      <c r="J70" s="46">
        <v>1</v>
      </c>
      <c r="K70" s="46">
        <v>25</v>
      </c>
      <c r="L70" s="46"/>
      <c r="M70" s="46">
        <v>6</v>
      </c>
      <c r="N70" s="46">
        <f t="shared" si="2"/>
        <v>1</v>
      </c>
      <c r="O70" s="46"/>
      <c r="P70" s="46"/>
      <c r="Q70" s="46"/>
      <c r="R70" s="46"/>
      <c r="S70" s="55">
        <v>1</v>
      </c>
      <c r="T70" s="55"/>
      <c r="U70" s="55">
        <v>1</v>
      </c>
      <c r="V70" s="48"/>
      <c r="W70" s="46">
        <f t="shared" si="3"/>
        <v>2</v>
      </c>
      <c r="X70" s="48"/>
    </row>
    <row r="71" spans="1:24" ht="18" customHeight="1" x14ac:dyDescent="0.4">
      <c r="A71" s="33">
        <v>7</v>
      </c>
      <c r="B71" s="49" t="s">
        <v>139</v>
      </c>
      <c r="C71" s="50" t="s">
        <v>23</v>
      </c>
      <c r="D71" s="44">
        <v>61</v>
      </c>
      <c r="E71" s="44"/>
      <c r="F71" s="45">
        <v>61</v>
      </c>
      <c r="G71" s="44"/>
      <c r="H71" s="46"/>
      <c r="I71" s="46">
        <v>1</v>
      </c>
      <c r="J71" s="46">
        <v>1</v>
      </c>
      <c r="K71" s="46">
        <v>25</v>
      </c>
      <c r="L71" s="46">
        <v>1</v>
      </c>
      <c r="M71" s="46"/>
      <c r="N71" s="46">
        <f t="shared" si="2"/>
        <v>1</v>
      </c>
      <c r="O71" s="46"/>
      <c r="P71" s="46"/>
      <c r="Q71" s="46"/>
      <c r="R71" s="46"/>
      <c r="S71" s="55">
        <v>1</v>
      </c>
      <c r="T71" s="55"/>
      <c r="U71" s="55">
        <v>1</v>
      </c>
      <c r="V71" s="48"/>
      <c r="W71" s="46">
        <f t="shared" si="3"/>
        <v>2</v>
      </c>
      <c r="X71" s="48"/>
    </row>
    <row r="72" spans="1:24" ht="18" customHeight="1" x14ac:dyDescent="0.4">
      <c r="A72" s="33">
        <v>8</v>
      </c>
      <c r="B72" s="49" t="s">
        <v>112</v>
      </c>
      <c r="C72" s="43" t="s">
        <v>23</v>
      </c>
      <c r="D72" s="44">
        <v>54</v>
      </c>
      <c r="E72" s="44"/>
      <c r="F72" s="45">
        <v>54</v>
      </c>
      <c r="G72" s="44"/>
      <c r="H72" s="46"/>
      <c r="I72" s="46">
        <v>1</v>
      </c>
      <c r="J72" s="46">
        <v>1</v>
      </c>
      <c r="K72" s="46">
        <v>25</v>
      </c>
      <c r="L72" s="46">
        <v>1</v>
      </c>
      <c r="M72" s="46"/>
      <c r="N72" s="46">
        <f t="shared" si="2"/>
        <v>1</v>
      </c>
      <c r="O72" s="46"/>
      <c r="P72" s="46"/>
      <c r="Q72" s="46"/>
      <c r="R72" s="46"/>
      <c r="S72" s="55">
        <v>1</v>
      </c>
      <c r="T72" s="55"/>
      <c r="U72" s="55">
        <v>1</v>
      </c>
      <c r="V72" s="48"/>
      <c r="W72" s="46">
        <f t="shared" si="3"/>
        <v>2</v>
      </c>
      <c r="X72" s="48"/>
    </row>
    <row r="73" spans="1:24" ht="18" customHeight="1" x14ac:dyDescent="0.4">
      <c r="A73" s="33">
        <v>9</v>
      </c>
      <c r="B73" s="49" t="s">
        <v>116</v>
      </c>
      <c r="C73" s="43" t="s">
        <v>23</v>
      </c>
      <c r="D73" s="44">
        <v>51</v>
      </c>
      <c r="E73" s="44"/>
      <c r="F73" s="45">
        <v>51</v>
      </c>
      <c r="G73" s="44"/>
      <c r="H73" s="46"/>
      <c r="I73" s="46">
        <v>1</v>
      </c>
      <c r="J73" s="46">
        <v>1</v>
      </c>
      <c r="K73" s="46">
        <v>25</v>
      </c>
      <c r="L73" s="46">
        <v>1</v>
      </c>
      <c r="M73" s="46"/>
      <c r="N73" s="46">
        <f t="shared" si="2"/>
        <v>1</v>
      </c>
      <c r="O73" s="46"/>
      <c r="P73" s="46"/>
      <c r="Q73" s="46"/>
      <c r="R73" s="46"/>
      <c r="S73" s="55">
        <v>1</v>
      </c>
      <c r="T73" s="55"/>
      <c r="U73" s="55">
        <v>1</v>
      </c>
      <c r="V73" s="48"/>
      <c r="W73" s="46">
        <f t="shared" si="3"/>
        <v>2</v>
      </c>
      <c r="X73" s="48"/>
    </row>
    <row r="74" spans="1:24" ht="18" customHeight="1" x14ac:dyDescent="0.4">
      <c r="A74" s="33">
        <v>10</v>
      </c>
      <c r="B74" s="49" t="s">
        <v>140</v>
      </c>
      <c r="C74" s="43"/>
      <c r="D74" s="44">
        <v>49</v>
      </c>
      <c r="E74" s="44"/>
      <c r="F74" s="45">
        <v>50</v>
      </c>
      <c r="G74" s="44"/>
      <c r="H74" s="46"/>
      <c r="I74" s="46">
        <v>1</v>
      </c>
      <c r="J74" s="46">
        <v>1</v>
      </c>
      <c r="K74" s="46">
        <v>25</v>
      </c>
      <c r="L74" s="46"/>
      <c r="M74" s="46">
        <v>5</v>
      </c>
      <c r="N74" s="46">
        <f t="shared" si="2"/>
        <v>1</v>
      </c>
      <c r="O74" s="46"/>
      <c r="P74" s="46"/>
      <c r="Q74" s="46"/>
      <c r="R74" s="46"/>
      <c r="S74" s="55">
        <v>1</v>
      </c>
      <c r="T74" s="55"/>
      <c r="U74" s="55">
        <v>1</v>
      </c>
      <c r="V74" s="48"/>
      <c r="W74" s="46">
        <f t="shared" si="3"/>
        <v>2</v>
      </c>
      <c r="X74" s="48"/>
    </row>
    <row r="75" spans="1:24" ht="18" customHeight="1" x14ac:dyDescent="0.4">
      <c r="A75" s="33">
        <v>11</v>
      </c>
      <c r="B75" s="49" t="s">
        <v>110</v>
      </c>
      <c r="C75" s="43"/>
      <c r="D75" s="44">
        <v>48</v>
      </c>
      <c r="E75" s="44"/>
      <c r="F75" s="45">
        <v>48</v>
      </c>
      <c r="G75" s="44"/>
      <c r="H75" s="46"/>
      <c r="I75" s="46">
        <v>1</v>
      </c>
      <c r="J75" s="46">
        <v>1</v>
      </c>
      <c r="K75" s="46">
        <v>10</v>
      </c>
      <c r="L75" s="46"/>
      <c r="M75" s="46">
        <v>5</v>
      </c>
      <c r="N75" s="46">
        <f t="shared" si="2"/>
        <v>1</v>
      </c>
      <c r="O75" s="46"/>
      <c r="P75" s="46"/>
      <c r="Q75" s="46"/>
      <c r="R75" s="46"/>
      <c r="S75" s="55">
        <v>1</v>
      </c>
      <c r="T75" s="55"/>
      <c r="U75" s="55">
        <v>1</v>
      </c>
      <c r="V75" s="48"/>
      <c r="W75" s="46">
        <f t="shared" si="3"/>
        <v>2</v>
      </c>
      <c r="X75" s="48"/>
    </row>
    <row r="76" spans="1:24" ht="18" customHeight="1" x14ac:dyDescent="0.4">
      <c r="A76" s="33">
        <v>12</v>
      </c>
      <c r="B76" s="49" t="s">
        <v>141</v>
      </c>
      <c r="C76" s="43"/>
      <c r="D76" s="44">
        <v>31</v>
      </c>
      <c r="E76" s="44"/>
      <c r="F76" s="45">
        <v>31</v>
      </c>
      <c r="G76" s="44"/>
      <c r="H76" s="46"/>
      <c r="I76" s="46">
        <v>1</v>
      </c>
      <c r="J76" s="46">
        <v>1</v>
      </c>
      <c r="K76" s="46">
        <v>10</v>
      </c>
      <c r="L76" s="46"/>
      <c r="M76" s="46">
        <v>3</v>
      </c>
      <c r="N76" s="46">
        <f t="shared" si="2"/>
        <v>1</v>
      </c>
      <c r="O76" s="46"/>
      <c r="P76" s="46"/>
      <c r="Q76" s="46"/>
      <c r="R76" s="46"/>
      <c r="S76" s="55">
        <v>1</v>
      </c>
      <c r="T76" s="55"/>
      <c r="U76" s="55">
        <v>1</v>
      </c>
      <c r="V76" s="48"/>
      <c r="W76" s="46">
        <f t="shared" si="3"/>
        <v>2</v>
      </c>
      <c r="X76" s="48"/>
    </row>
    <row r="77" spans="1:24" ht="18" customHeight="1" x14ac:dyDescent="0.4">
      <c r="A77" s="33">
        <v>13</v>
      </c>
      <c r="B77" s="49" t="s">
        <v>142</v>
      </c>
      <c r="C77" s="43"/>
      <c r="D77" s="44">
        <v>26</v>
      </c>
      <c r="E77" s="44"/>
      <c r="F77" s="45">
        <v>27</v>
      </c>
      <c r="G77" s="44"/>
      <c r="H77" s="46"/>
      <c r="I77" s="46">
        <v>1</v>
      </c>
      <c r="J77" s="46">
        <v>1</v>
      </c>
      <c r="K77" s="46">
        <v>10</v>
      </c>
      <c r="L77" s="46"/>
      <c r="M77" s="46">
        <v>3</v>
      </c>
      <c r="N77" s="46">
        <f t="shared" si="2"/>
        <v>1</v>
      </c>
      <c r="O77" s="46"/>
      <c r="P77" s="46"/>
      <c r="Q77" s="46"/>
      <c r="R77" s="46"/>
      <c r="S77" s="55">
        <v>1</v>
      </c>
      <c r="T77" s="55"/>
      <c r="U77" s="55">
        <v>1</v>
      </c>
      <c r="V77" s="48"/>
      <c r="W77" s="46">
        <f t="shared" si="3"/>
        <v>2</v>
      </c>
      <c r="X77" s="48"/>
    </row>
    <row r="78" spans="1:24" ht="18" customHeight="1" x14ac:dyDescent="0.4">
      <c r="A78" s="33">
        <v>14</v>
      </c>
      <c r="B78" s="49" t="s">
        <v>143</v>
      </c>
      <c r="C78" s="50"/>
      <c r="D78" s="44">
        <v>23</v>
      </c>
      <c r="E78" s="44"/>
      <c r="F78" s="45">
        <v>23</v>
      </c>
      <c r="G78" s="44"/>
      <c r="H78" s="46"/>
      <c r="I78" s="46">
        <v>1</v>
      </c>
      <c r="J78" s="46">
        <v>1</v>
      </c>
      <c r="K78" s="46">
        <v>10</v>
      </c>
      <c r="L78" s="46"/>
      <c r="M78" s="46">
        <v>3</v>
      </c>
      <c r="N78" s="46">
        <f t="shared" si="2"/>
        <v>1</v>
      </c>
      <c r="O78" s="46"/>
      <c r="P78" s="46"/>
      <c r="Q78" s="46"/>
      <c r="R78" s="46"/>
      <c r="S78" s="55">
        <v>1</v>
      </c>
      <c r="T78" s="55"/>
      <c r="U78" s="55">
        <v>1</v>
      </c>
      <c r="V78" s="48"/>
      <c r="W78" s="46">
        <f t="shared" si="3"/>
        <v>2</v>
      </c>
      <c r="X78" s="48"/>
    </row>
    <row r="79" spans="1:24" ht="18" customHeight="1" x14ac:dyDescent="0.4">
      <c r="A79" s="33">
        <v>15</v>
      </c>
      <c r="B79" s="49" t="s">
        <v>144</v>
      </c>
      <c r="C79" s="43"/>
      <c r="D79" s="44">
        <v>20</v>
      </c>
      <c r="E79" s="44"/>
      <c r="F79" s="45">
        <v>20</v>
      </c>
      <c r="G79" s="44"/>
      <c r="H79" s="46"/>
      <c r="I79" s="46">
        <v>1</v>
      </c>
      <c r="J79" s="46">
        <v>1</v>
      </c>
      <c r="K79" s="46">
        <v>10</v>
      </c>
      <c r="L79" s="46"/>
      <c r="M79" s="46">
        <v>2</v>
      </c>
      <c r="N79" s="46">
        <f t="shared" si="2"/>
        <v>1</v>
      </c>
      <c r="O79" s="46"/>
      <c r="P79" s="46"/>
      <c r="Q79" s="46"/>
      <c r="R79" s="46"/>
      <c r="S79" s="55">
        <v>1</v>
      </c>
      <c r="T79" s="55"/>
      <c r="U79" s="55">
        <v>1</v>
      </c>
      <c r="V79" s="48"/>
      <c r="W79" s="46">
        <f t="shared" si="3"/>
        <v>2</v>
      </c>
      <c r="X79" s="48"/>
    </row>
    <row r="80" spans="1:24" ht="18" customHeight="1" x14ac:dyDescent="0.4">
      <c r="A80" s="33">
        <v>16</v>
      </c>
      <c r="B80" s="49" t="s">
        <v>145</v>
      </c>
      <c r="C80" s="43"/>
      <c r="D80" s="44">
        <v>15</v>
      </c>
      <c r="E80" s="44"/>
      <c r="F80" s="45">
        <v>18</v>
      </c>
      <c r="G80" s="44"/>
      <c r="H80" s="46"/>
      <c r="I80" s="46">
        <v>1</v>
      </c>
      <c r="J80" s="46">
        <v>1</v>
      </c>
      <c r="K80" s="46">
        <v>10</v>
      </c>
      <c r="L80" s="46"/>
      <c r="M80" s="46">
        <v>2</v>
      </c>
      <c r="N80" s="46">
        <f t="shared" si="2"/>
        <v>1</v>
      </c>
      <c r="O80" s="46"/>
      <c r="P80" s="46"/>
      <c r="Q80" s="46"/>
      <c r="R80" s="46"/>
      <c r="S80" s="55">
        <v>1</v>
      </c>
      <c r="T80" s="55"/>
      <c r="U80" s="55">
        <v>1</v>
      </c>
      <c r="V80" s="48"/>
      <c r="W80" s="46">
        <f t="shared" si="3"/>
        <v>2</v>
      </c>
      <c r="X80" s="48"/>
    </row>
    <row r="81" spans="1:24" ht="18" customHeight="1" x14ac:dyDescent="0.4">
      <c r="A81" s="33">
        <v>17</v>
      </c>
      <c r="B81" s="49" t="s">
        <v>109</v>
      </c>
      <c r="C81" s="43"/>
      <c r="D81" s="44">
        <v>14</v>
      </c>
      <c r="E81" s="44"/>
      <c r="F81" s="45">
        <v>14</v>
      </c>
      <c r="G81" s="44"/>
      <c r="H81" s="46"/>
      <c r="I81" s="46">
        <v>1</v>
      </c>
      <c r="J81" s="46">
        <v>1</v>
      </c>
      <c r="K81" s="46">
        <v>10</v>
      </c>
      <c r="L81" s="46"/>
      <c r="M81" s="46">
        <v>2</v>
      </c>
      <c r="N81" s="46">
        <f t="shared" si="2"/>
        <v>1</v>
      </c>
      <c r="O81" s="46"/>
      <c r="P81" s="46"/>
      <c r="Q81" s="46"/>
      <c r="R81" s="46"/>
      <c r="S81" s="55">
        <v>1</v>
      </c>
      <c r="T81" s="55"/>
      <c r="U81" s="55">
        <v>1</v>
      </c>
      <c r="V81" s="48"/>
      <c r="W81" s="46">
        <f t="shared" si="3"/>
        <v>2</v>
      </c>
      <c r="X81" s="48"/>
    </row>
    <row r="82" spans="1:24" ht="18" customHeight="1" x14ac:dyDescent="0.4">
      <c r="A82" s="33">
        <v>18</v>
      </c>
      <c r="B82" s="49" t="s">
        <v>111</v>
      </c>
      <c r="C82" s="43" t="s">
        <v>23</v>
      </c>
      <c r="D82" s="44">
        <v>14</v>
      </c>
      <c r="E82" s="44"/>
      <c r="F82" s="45">
        <v>14</v>
      </c>
      <c r="G82" s="44"/>
      <c r="H82" s="46"/>
      <c r="I82" s="46">
        <v>1</v>
      </c>
      <c r="J82" s="46">
        <v>1</v>
      </c>
      <c r="K82" s="46">
        <v>10</v>
      </c>
      <c r="L82" s="46">
        <v>1</v>
      </c>
      <c r="M82" s="46"/>
      <c r="N82" s="46">
        <f t="shared" si="2"/>
        <v>1</v>
      </c>
      <c r="O82" s="46"/>
      <c r="P82" s="46"/>
      <c r="Q82" s="46"/>
      <c r="R82" s="46"/>
      <c r="S82" s="55">
        <v>1</v>
      </c>
      <c r="T82" s="55"/>
      <c r="U82" s="55">
        <v>1</v>
      </c>
      <c r="V82" s="48"/>
      <c r="W82" s="46">
        <f t="shared" si="3"/>
        <v>2</v>
      </c>
      <c r="X82" s="48"/>
    </row>
    <row r="83" spans="1:24" ht="18" customHeight="1" x14ac:dyDescent="0.4">
      <c r="A83" s="33">
        <v>19</v>
      </c>
      <c r="B83" s="49" t="s">
        <v>107</v>
      </c>
      <c r="C83" s="43"/>
      <c r="D83" s="44">
        <v>13</v>
      </c>
      <c r="E83" s="44"/>
      <c r="F83" s="45">
        <v>13</v>
      </c>
      <c r="G83" s="44"/>
      <c r="H83" s="46"/>
      <c r="I83" s="46">
        <v>1</v>
      </c>
      <c r="J83" s="46">
        <v>1</v>
      </c>
      <c r="K83" s="46">
        <v>10</v>
      </c>
      <c r="L83" s="46"/>
      <c r="M83" s="46">
        <v>2</v>
      </c>
      <c r="N83" s="46">
        <f t="shared" si="2"/>
        <v>1</v>
      </c>
      <c r="O83" s="46"/>
      <c r="P83" s="46"/>
      <c r="Q83" s="46"/>
      <c r="R83" s="46"/>
      <c r="S83" s="55">
        <v>1</v>
      </c>
      <c r="T83" s="55"/>
      <c r="U83" s="55">
        <v>1</v>
      </c>
      <c r="V83" s="48"/>
      <c r="W83" s="46">
        <f t="shared" si="3"/>
        <v>2</v>
      </c>
      <c r="X83" s="48"/>
    </row>
    <row r="84" spans="1:24" ht="18" customHeight="1" x14ac:dyDescent="0.4">
      <c r="A84" s="33">
        <v>20</v>
      </c>
      <c r="B84" s="49" t="s">
        <v>122</v>
      </c>
      <c r="C84" s="43"/>
      <c r="D84" s="44">
        <v>7</v>
      </c>
      <c r="E84" s="44"/>
      <c r="F84" s="45">
        <v>8</v>
      </c>
      <c r="G84" s="44"/>
      <c r="H84" s="46"/>
      <c r="I84" s="46"/>
      <c r="J84" s="46"/>
      <c r="K84" s="46">
        <v>10</v>
      </c>
      <c r="L84" s="46"/>
      <c r="M84" s="46">
        <v>1</v>
      </c>
      <c r="N84" s="46">
        <v>1</v>
      </c>
      <c r="O84" s="46"/>
      <c r="P84" s="46"/>
      <c r="Q84" s="46"/>
      <c r="R84" s="46"/>
      <c r="S84" s="55">
        <v>1</v>
      </c>
      <c r="T84" s="55"/>
      <c r="U84" s="55">
        <v>1</v>
      </c>
      <c r="V84" s="48"/>
      <c r="W84" s="46">
        <f t="shared" si="3"/>
        <v>2</v>
      </c>
      <c r="X84" s="48"/>
    </row>
    <row r="85" spans="1:24" ht="18" customHeight="1" x14ac:dyDescent="0.4">
      <c r="A85" s="33">
        <v>21</v>
      </c>
      <c r="B85" s="49" t="s">
        <v>106</v>
      </c>
      <c r="C85" s="43" t="s">
        <v>23</v>
      </c>
      <c r="D85" s="44">
        <v>7</v>
      </c>
      <c r="E85" s="44"/>
      <c r="F85" s="45">
        <v>7</v>
      </c>
      <c r="G85" s="44"/>
      <c r="H85" s="46"/>
      <c r="I85" s="46">
        <v>1</v>
      </c>
      <c r="J85" s="46">
        <v>1</v>
      </c>
      <c r="K85" s="46">
        <v>10</v>
      </c>
      <c r="L85" s="46">
        <v>1</v>
      </c>
      <c r="M85" s="46"/>
      <c r="N85" s="46">
        <f t="shared" si="2"/>
        <v>1</v>
      </c>
      <c r="O85" s="46"/>
      <c r="P85" s="46"/>
      <c r="Q85" s="46"/>
      <c r="R85" s="46"/>
      <c r="S85" s="55">
        <v>1</v>
      </c>
      <c r="T85" s="55"/>
      <c r="U85" s="55">
        <v>1</v>
      </c>
      <c r="V85" s="48"/>
      <c r="W85" s="46">
        <f t="shared" si="3"/>
        <v>2</v>
      </c>
      <c r="X85" s="48"/>
    </row>
    <row r="86" spans="1:24" ht="18" customHeight="1" x14ac:dyDescent="0.4">
      <c r="A86" s="33">
        <v>22</v>
      </c>
      <c r="B86" s="49" t="s">
        <v>118</v>
      </c>
      <c r="C86" s="43"/>
      <c r="D86" s="44">
        <v>3</v>
      </c>
      <c r="E86" s="44"/>
      <c r="F86" s="45">
        <v>4</v>
      </c>
      <c r="G86" s="44"/>
      <c r="H86" s="46"/>
      <c r="I86" s="46"/>
      <c r="J86" s="46"/>
      <c r="K86" s="46">
        <v>10</v>
      </c>
      <c r="L86" s="46"/>
      <c r="M86" s="46">
        <v>1</v>
      </c>
      <c r="N86" s="46">
        <f t="shared" si="2"/>
        <v>0</v>
      </c>
      <c r="O86" s="46"/>
      <c r="P86" s="46"/>
      <c r="Q86" s="46"/>
      <c r="R86" s="46"/>
      <c r="S86" s="55">
        <v>1</v>
      </c>
      <c r="T86" s="55"/>
      <c r="U86" s="55">
        <v>1</v>
      </c>
      <c r="V86" s="48"/>
      <c r="W86" s="46">
        <f t="shared" si="3"/>
        <v>1</v>
      </c>
      <c r="X86" s="48"/>
    </row>
    <row r="87" spans="1:24" ht="18" customHeight="1" x14ac:dyDescent="0.4">
      <c r="A87" s="33">
        <v>23</v>
      </c>
      <c r="B87" s="49" t="s">
        <v>146</v>
      </c>
      <c r="C87" s="50"/>
      <c r="D87" s="44">
        <v>4</v>
      </c>
      <c r="E87" s="44"/>
      <c r="F87" s="45">
        <v>4</v>
      </c>
      <c r="G87" s="44"/>
      <c r="H87" s="46"/>
      <c r="I87" s="46"/>
      <c r="J87" s="46"/>
      <c r="K87" s="46">
        <v>10</v>
      </c>
      <c r="L87" s="46"/>
      <c r="M87" s="46">
        <v>1</v>
      </c>
      <c r="N87" s="46">
        <f t="shared" si="2"/>
        <v>0</v>
      </c>
      <c r="O87" s="46"/>
      <c r="P87" s="46"/>
      <c r="Q87" s="46"/>
      <c r="R87" s="46"/>
      <c r="S87" s="55">
        <v>1</v>
      </c>
      <c r="T87" s="55"/>
      <c r="U87" s="55">
        <v>1</v>
      </c>
      <c r="V87" s="48"/>
      <c r="W87" s="46">
        <f t="shared" si="3"/>
        <v>1</v>
      </c>
      <c r="X87" s="48"/>
    </row>
    <row r="88" spans="1:24" ht="18" customHeight="1" x14ac:dyDescent="0.4">
      <c r="A88" s="33">
        <v>24</v>
      </c>
      <c r="B88" s="49" t="s">
        <v>147</v>
      </c>
      <c r="C88" s="50"/>
      <c r="D88" s="44">
        <v>0</v>
      </c>
      <c r="E88" s="44"/>
      <c r="F88" s="45">
        <v>0</v>
      </c>
      <c r="G88" s="44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7"/>
      <c r="T88" s="47"/>
      <c r="U88" s="47"/>
      <c r="V88" s="48"/>
      <c r="W88" s="48"/>
      <c r="X88" s="48"/>
    </row>
    <row r="89" spans="1:24" ht="18" customHeight="1" x14ac:dyDescent="0.4">
      <c r="A89" s="33">
        <v>25</v>
      </c>
      <c r="B89" s="49" t="s">
        <v>148</v>
      </c>
      <c r="C89" s="43"/>
      <c r="D89" s="44">
        <v>0</v>
      </c>
      <c r="E89" s="44"/>
      <c r="F89" s="45">
        <v>0</v>
      </c>
      <c r="G89" s="44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7"/>
      <c r="T89" s="47"/>
      <c r="U89" s="47"/>
      <c r="V89" s="48"/>
      <c r="W89" s="48"/>
      <c r="X89" s="48"/>
    </row>
    <row r="90" spans="1:24" ht="18" customHeight="1" x14ac:dyDescent="0.4">
      <c r="A90" s="33">
        <v>26</v>
      </c>
      <c r="B90" s="49" t="s">
        <v>149</v>
      </c>
      <c r="C90" s="43"/>
      <c r="D90" s="44">
        <v>0</v>
      </c>
      <c r="E90" s="44"/>
      <c r="F90" s="45">
        <v>0</v>
      </c>
      <c r="G90" s="44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7"/>
      <c r="T90" s="47"/>
      <c r="U90" s="47"/>
      <c r="V90" s="48"/>
      <c r="W90" s="48"/>
      <c r="X90" s="48"/>
    </row>
    <row r="91" spans="1:24" ht="18" customHeight="1" x14ac:dyDescent="0.4">
      <c r="A91" s="33">
        <v>27</v>
      </c>
      <c r="B91" s="49" t="s">
        <v>150</v>
      </c>
      <c r="C91" s="50"/>
      <c r="D91" s="44">
        <v>0</v>
      </c>
      <c r="E91" s="44"/>
      <c r="F91" s="45">
        <v>0</v>
      </c>
      <c r="G91" s="44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7"/>
      <c r="T91" s="47"/>
      <c r="U91" s="47"/>
      <c r="V91" s="48"/>
      <c r="W91" s="48"/>
      <c r="X91" s="48"/>
    </row>
    <row r="92" spans="1:24" ht="18" customHeight="1" x14ac:dyDescent="0.4">
      <c r="A92" s="33">
        <v>28</v>
      </c>
      <c r="B92" s="49" t="s">
        <v>151</v>
      </c>
      <c r="C92" s="43"/>
      <c r="D92" s="44">
        <v>0</v>
      </c>
      <c r="E92" s="44"/>
      <c r="F92" s="45">
        <v>0</v>
      </c>
      <c r="G92" s="44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7"/>
      <c r="T92" s="47"/>
      <c r="U92" s="47"/>
      <c r="V92" s="48"/>
      <c r="W92" s="48"/>
      <c r="X92" s="48"/>
    </row>
    <row r="93" spans="1:24" ht="18" customHeight="1" x14ac:dyDescent="0.4">
      <c r="A93" s="33">
        <v>29</v>
      </c>
      <c r="B93" s="49" t="s">
        <v>152</v>
      </c>
      <c r="C93" s="43"/>
      <c r="D93" s="44">
        <v>0</v>
      </c>
      <c r="E93" s="44"/>
      <c r="F93" s="45">
        <v>0</v>
      </c>
      <c r="G93" s="44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7"/>
      <c r="T93" s="47"/>
      <c r="U93" s="47"/>
      <c r="V93" s="48"/>
      <c r="W93" s="48"/>
      <c r="X93" s="48"/>
    </row>
    <row r="94" spans="1:24" ht="18" customHeight="1" x14ac:dyDescent="0.4">
      <c r="A94" s="33">
        <v>30</v>
      </c>
      <c r="B94" s="49" t="s">
        <v>153</v>
      </c>
      <c r="C94" s="50"/>
      <c r="D94" s="44">
        <v>0</v>
      </c>
      <c r="E94" s="44"/>
      <c r="F94" s="45">
        <v>0</v>
      </c>
      <c r="G94" s="44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7"/>
      <c r="T94" s="47"/>
      <c r="U94" s="47"/>
      <c r="V94" s="48"/>
      <c r="W94" s="48"/>
      <c r="X94" s="48"/>
    </row>
    <row r="95" spans="1:24" ht="18" customHeight="1" x14ac:dyDescent="0.4">
      <c r="A95" s="33">
        <v>31</v>
      </c>
      <c r="B95" s="49" t="s">
        <v>154</v>
      </c>
      <c r="C95" s="43"/>
      <c r="D95" s="44">
        <v>0</v>
      </c>
      <c r="E95" s="44"/>
      <c r="F95" s="45">
        <v>0</v>
      </c>
      <c r="G95" s="44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7"/>
      <c r="T95" s="47"/>
      <c r="U95" s="47"/>
      <c r="V95" s="48"/>
      <c r="W95" s="48"/>
      <c r="X95" s="48"/>
    </row>
    <row r="96" spans="1:24" ht="18" customHeight="1" x14ac:dyDescent="0.4">
      <c r="A96" s="33">
        <v>32</v>
      </c>
      <c r="B96" s="49" t="s">
        <v>155</v>
      </c>
      <c r="C96" s="43"/>
      <c r="D96" s="44">
        <v>0</v>
      </c>
      <c r="E96" s="44"/>
      <c r="F96" s="45">
        <v>0</v>
      </c>
      <c r="G96" s="44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7"/>
      <c r="T96" s="47"/>
      <c r="U96" s="47"/>
      <c r="V96" s="48"/>
      <c r="W96" s="48"/>
      <c r="X96" s="48"/>
    </row>
    <row r="97" spans="1:24" ht="18" customHeight="1" x14ac:dyDescent="0.4">
      <c r="A97" s="33">
        <v>33</v>
      </c>
      <c r="B97" s="49" t="s">
        <v>98</v>
      </c>
      <c r="C97" s="43"/>
      <c r="D97" s="44">
        <v>0</v>
      </c>
      <c r="E97" s="44"/>
      <c r="F97" s="45">
        <v>0</v>
      </c>
      <c r="G97" s="44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7"/>
      <c r="T97" s="47"/>
      <c r="U97" s="47"/>
      <c r="V97" s="48"/>
      <c r="W97" s="48"/>
      <c r="X97" s="48"/>
    </row>
    <row r="98" spans="1:24" ht="18" customHeight="1" x14ac:dyDescent="0.4">
      <c r="A98" s="33">
        <v>34</v>
      </c>
      <c r="B98" s="49" t="s">
        <v>156</v>
      </c>
      <c r="C98" s="43"/>
      <c r="D98" s="44">
        <v>0</v>
      </c>
      <c r="E98" s="44"/>
      <c r="F98" s="45">
        <v>0</v>
      </c>
      <c r="G98" s="44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7"/>
      <c r="T98" s="47"/>
      <c r="U98" s="47"/>
      <c r="V98" s="48"/>
      <c r="W98" s="48"/>
      <c r="X98" s="48"/>
    </row>
    <row r="99" spans="1:24" ht="18" customHeight="1" x14ac:dyDescent="0.4">
      <c r="A99" s="33">
        <v>35</v>
      </c>
      <c r="B99" s="49" t="s">
        <v>157</v>
      </c>
      <c r="C99" s="43"/>
      <c r="D99" s="44">
        <v>0</v>
      </c>
      <c r="E99" s="44"/>
      <c r="F99" s="45">
        <v>0</v>
      </c>
      <c r="G99" s="44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7"/>
      <c r="T99" s="47"/>
      <c r="U99" s="47"/>
      <c r="V99" s="48"/>
      <c r="W99" s="48"/>
      <c r="X99" s="48"/>
    </row>
    <row r="100" spans="1:24" ht="18" customHeight="1" x14ac:dyDescent="0.4">
      <c r="A100" s="33">
        <v>36</v>
      </c>
      <c r="B100" s="49" t="s">
        <v>158</v>
      </c>
      <c r="C100" s="43"/>
      <c r="D100" s="44">
        <v>0</v>
      </c>
      <c r="E100" s="44"/>
      <c r="F100" s="45">
        <v>0</v>
      </c>
      <c r="G100" s="44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7"/>
      <c r="T100" s="47"/>
      <c r="U100" s="47"/>
      <c r="V100" s="48"/>
      <c r="W100" s="48"/>
      <c r="X100" s="48"/>
    </row>
    <row r="101" spans="1:24" ht="18" customHeight="1" x14ac:dyDescent="0.4">
      <c r="A101" s="33">
        <v>37</v>
      </c>
      <c r="B101" s="49" t="s">
        <v>99</v>
      </c>
      <c r="C101" s="43"/>
      <c r="D101" s="44">
        <v>0</v>
      </c>
      <c r="E101" s="44"/>
      <c r="F101" s="45">
        <v>0</v>
      </c>
      <c r="G101" s="44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7"/>
      <c r="T101" s="47"/>
      <c r="U101" s="47"/>
      <c r="V101" s="48"/>
      <c r="W101" s="48"/>
      <c r="X101" s="48"/>
    </row>
    <row r="102" spans="1:24" ht="18" customHeight="1" x14ac:dyDescent="0.4">
      <c r="A102" s="33">
        <v>38</v>
      </c>
      <c r="B102" s="49" t="s">
        <v>159</v>
      </c>
      <c r="C102" s="50"/>
      <c r="D102" s="44">
        <v>0</v>
      </c>
      <c r="E102" s="44"/>
      <c r="F102" s="45">
        <v>0</v>
      </c>
      <c r="G102" s="44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7"/>
      <c r="T102" s="47"/>
      <c r="U102" s="47"/>
      <c r="V102" s="48"/>
      <c r="W102" s="48"/>
      <c r="X102" s="48"/>
    </row>
    <row r="103" spans="1:24" ht="18" customHeight="1" x14ac:dyDescent="0.4">
      <c r="A103" s="33">
        <v>39</v>
      </c>
      <c r="B103" s="49" t="s">
        <v>160</v>
      </c>
      <c r="C103" s="43"/>
      <c r="D103" s="44">
        <v>0</v>
      </c>
      <c r="E103" s="44"/>
      <c r="F103" s="45">
        <v>0</v>
      </c>
      <c r="G103" s="44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7"/>
      <c r="T103" s="47"/>
      <c r="U103" s="47"/>
      <c r="V103" s="48"/>
      <c r="W103" s="48"/>
      <c r="X103" s="48"/>
    </row>
    <row r="104" spans="1:24" ht="18" customHeight="1" x14ac:dyDescent="0.4">
      <c r="A104" s="33">
        <v>40</v>
      </c>
      <c r="B104" s="49" t="s">
        <v>161</v>
      </c>
      <c r="C104" s="43"/>
      <c r="D104" s="44">
        <v>0</v>
      </c>
      <c r="E104" s="44"/>
      <c r="F104" s="45">
        <v>0</v>
      </c>
      <c r="G104" s="44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7"/>
      <c r="T104" s="47"/>
      <c r="U104" s="47"/>
      <c r="V104" s="48"/>
      <c r="W104" s="48"/>
      <c r="X104" s="48"/>
    </row>
    <row r="105" spans="1:24" ht="18" customHeight="1" x14ac:dyDescent="0.4">
      <c r="A105" s="33">
        <v>41</v>
      </c>
      <c r="B105" s="49" t="s">
        <v>101</v>
      </c>
      <c r="C105" s="43"/>
      <c r="D105" s="44">
        <v>0</v>
      </c>
      <c r="E105" s="44"/>
      <c r="F105" s="45">
        <v>0</v>
      </c>
      <c r="G105" s="44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7"/>
      <c r="T105" s="47"/>
      <c r="U105" s="47"/>
      <c r="V105" s="48"/>
      <c r="W105" s="48"/>
      <c r="X105" s="48"/>
    </row>
    <row r="106" spans="1:24" ht="18" customHeight="1" x14ac:dyDescent="0.4">
      <c r="A106" s="33">
        <v>42</v>
      </c>
      <c r="B106" s="49" t="s">
        <v>103</v>
      </c>
      <c r="C106" s="50"/>
      <c r="D106" s="44">
        <v>0</v>
      </c>
      <c r="E106" s="44"/>
      <c r="F106" s="45">
        <v>0</v>
      </c>
      <c r="G106" s="44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7"/>
      <c r="T106" s="47"/>
      <c r="U106" s="47"/>
      <c r="V106" s="48"/>
      <c r="W106" s="48"/>
      <c r="X106" s="48"/>
    </row>
    <row r="107" spans="1:24" ht="18" customHeight="1" x14ac:dyDescent="0.4">
      <c r="A107" s="33">
        <v>43</v>
      </c>
      <c r="B107" s="49" t="s">
        <v>104</v>
      </c>
      <c r="C107" s="43"/>
      <c r="D107" s="44">
        <v>0</v>
      </c>
      <c r="E107" s="44"/>
      <c r="F107" s="45">
        <v>0</v>
      </c>
      <c r="G107" s="44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7"/>
      <c r="T107" s="47"/>
      <c r="U107" s="47"/>
      <c r="V107" s="48"/>
      <c r="W107" s="48"/>
      <c r="X107" s="48"/>
    </row>
    <row r="108" spans="1:24" ht="18" customHeight="1" x14ac:dyDescent="0.4">
      <c r="A108" s="33">
        <v>44</v>
      </c>
      <c r="B108" s="49" t="s">
        <v>162</v>
      </c>
      <c r="C108" s="50"/>
      <c r="D108" s="44">
        <v>0</v>
      </c>
      <c r="E108" s="44"/>
      <c r="F108" s="45">
        <v>0</v>
      </c>
      <c r="G108" s="44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7"/>
      <c r="T108" s="47"/>
      <c r="U108" s="47"/>
      <c r="V108" s="48"/>
      <c r="W108" s="48"/>
      <c r="X108" s="48"/>
    </row>
    <row r="109" spans="1:24" ht="18" customHeight="1" x14ac:dyDescent="0.4">
      <c r="A109" s="33">
        <v>45</v>
      </c>
      <c r="B109" s="49" t="s">
        <v>163</v>
      </c>
      <c r="C109" s="50"/>
      <c r="D109" s="44">
        <v>0</v>
      </c>
      <c r="E109" s="44"/>
      <c r="F109" s="45">
        <v>0</v>
      </c>
      <c r="G109" s="44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7"/>
      <c r="T109" s="47"/>
      <c r="U109" s="47"/>
      <c r="V109" s="48"/>
      <c r="W109" s="48"/>
      <c r="X109" s="48"/>
    </row>
    <row r="110" spans="1:24" ht="18" customHeight="1" x14ac:dyDescent="0.4">
      <c r="A110" s="33">
        <v>46</v>
      </c>
      <c r="B110" s="49" t="s">
        <v>164</v>
      </c>
      <c r="C110" s="43"/>
      <c r="D110" s="44">
        <v>0</v>
      </c>
      <c r="E110" s="44"/>
      <c r="F110" s="45">
        <v>0</v>
      </c>
      <c r="G110" s="44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7"/>
      <c r="T110" s="47"/>
      <c r="U110" s="47"/>
      <c r="V110" s="48"/>
      <c r="W110" s="48"/>
      <c r="X110" s="48"/>
    </row>
    <row r="111" spans="1:24" ht="18" customHeight="1" x14ac:dyDescent="0.4">
      <c r="A111" s="33">
        <v>47</v>
      </c>
      <c r="B111" s="49" t="s">
        <v>165</v>
      </c>
      <c r="C111" s="43"/>
      <c r="D111" s="44">
        <v>0</v>
      </c>
      <c r="E111" s="44"/>
      <c r="F111" s="45">
        <v>0</v>
      </c>
      <c r="G111" s="44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7"/>
      <c r="T111" s="47"/>
      <c r="U111" s="47"/>
      <c r="V111" s="48"/>
      <c r="W111" s="48"/>
      <c r="X111" s="48"/>
    </row>
    <row r="112" spans="1:24" ht="18" customHeight="1" x14ac:dyDescent="0.4">
      <c r="A112" s="33">
        <v>48</v>
      </c>
      <c r="B112" s="49" t="s">
        <v>105</v>
      </c>
      <c r="C112" s="50"/>
      <c r="D112" s="44">
        <v>0</v>
      </c>
      <c r="E112" s="44"/>
      <c r="F112" s="45">
        <v>0</v>
      </c>
      <c r="G112" s="44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7"/>
      <c r="T112" s="47"/>
      <c r="U112" s="47"/>
      <c r="V112" s="48"/>
      <c r="W112" s="48"/>
      <c r="X112" s="48"/>
    </row>
    <row r="113" spans="1:24" ht="18" customHeight="1" x14ac:dyDescent="0.4">
      <c r="A113" s="33">
        <v>49</v>
      </c>
      <c r="B113" s="49" t="s">
        <v>166</v>
      </c>
      <c r="C113" s="43"/>
      <c r="D113" s="44">
        <v>0</v>
      </c>
      <c r="E113" s="44"/>
      <c r="F113" s="45">
        <v>0</v>
      </c>
      <c r="G113" s="44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7"/>
      <c r="T113" s="47"/>
      <c r="U113" s="47"/>
      <c r="V113" s="48"/>
      <c r="W113" s="48"/>
      <c r="X113" s="48"/>
    </row>
    <row r="114" spans="1:24" ht="18" customHeight="1" x14ac:dyDescent="0.4">
      <c r="A114" s="33">
        <v>50</v>
      </c>
      <c r="B114" s="49" t="s">
        <v>167</v>
      </c>
      <c r="C114" s="43"/>
      <c r="D114" s="44">
        <v>0</v>
      </c>
      <c r="E114" s="44"/>
      <c r="F114" s="45">
        <v>0</v>
      </c>
      <c r="G114" s="44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7"/>
      <c r="T114" s="47"/>
      <c r="U114" s="47"/>
      <c r="V114" s="48"/>
      <c r="W114" s="48"/>
      <c r="X114" s="48"/>
    </row>
    <row r="115" spans="1:24" ht="18" customHeight="1" x14ac:dyDescent="0.4">
      <c r="A115" s="33">
        <v>51</v>
      </c>
      <c r="B115" s="49" t="s">
        <v>168</v>
      </c>
      <c r="C115" s="43"/>
      <c r="D115" s="44">
        <v>0</v>
      </c>
      <c r="E115" s="44"/>
      <c r="F115" s="45">
        <v>0</v>
      </c>
      <c r="G115" s="44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7"/>
      <c r="T115" s="47"/>
      <c r="U115" s="47"/>
      <c r="V115" s="48"/>
      <c r="W115" s="48"/>
      <c r="X115" s="48"/>
    </row>
    <row r="116" spans="1:24" ht="18" customHeight="1" x14ac:dyDescent="0.4">
      <c r="A116" s="33">
        <v>52</v>
      </c>
      <c r="B116" s="49" t="s">
        <v>108</v>
      </c>
      <c r="C116" s="50"/>
      <c r="D116" s="44">
        <v>0</v>
      </c>
      <c r="E116" s="44"/>
      <c r="F116" s="45">
        <v>0</v>
      </c>
      <c r="G116" s="44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7"/>
      <c r="T116" s="47"/>
      <c r="U116" s="47"/>
      <c r="V116" s="48"/>
      <c r="W116" s="48"/>
      <c r="X116" s="48"/>
    </row>
    <row r="117" spans="1:24" ht="18" customHeight="1" x14ac:dyDescent="0.4">
      <c r="A117" s="33">
        <v>53</v>
      </c>
      <c r="B117" s="49" t="s">
        <v>169</v>
      </c>
      <c r="C117" s="43"/>
      <c r="D117" s="44">
        <v>0</v>
      </c>
      <c r="E117" s="44"/>
      <c r="F117" s="45">
        <v>0</v>
      </c>
      <c r="G117" s="44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7"/>
      <c r="T117" s="47"/>
      <c r="U117" s="47"/>
      <c r="V117" s="48"/>
      <c r="W117" s="48"/>
      <c r="X117" s="48"/>
    </row>
    <row r="118" spans="1:24" ht="18" customHeight="1" x14ac:dyDescent="0.4">
      <c r="A118" s="33">
        <v>54</v>
      </c>
      <c r="B118" s="49" t="s">
        <v>170</v>
      </c>
      <c r="C118" s="43"/>
      <c r="D118" s="44">
        <v>0</v>
      </c>
      <c r="E118" s="44"/>
      <c r="F118" s="45">
        <v>0</v>
      </c>
      <c r="G118" s="44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7"/>
      <c r="T118" s="47"/>
      <c r="U118" s="47"/>
      <c r="V118" s="48"/>
      <c r="W118" s="48"/>
      <c r="X118" s="48"/>
    </row>
    <row r="119" spans="1:24" ht="18" customHeight="1" x14ac:dyDescent="0.4">
      <c r="A119" s="33">
        <v>55</v>
      </c>
      <c r="B119" s="49" t="s">
        <v>171</v>
      </c>
      <c r="C119" s="43"/>
      <c r="D119" s="44">
        <v>0</v>
      </c>
      <c r="E119" s="44"/>
      <c r="F119" s="45">
        <v>0</v>
      </c>
      <c r="G119" s="44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7"/>
      <c r="T119" s="47"/>
      <c r="U119" s="47"/>
      <c r="V119" s="48"/>
      <c r="W119" s="48"/>
      <c r="X119" s="48"/>
    </row>
    <row r="120" spans="1:24" ht="18" customHeight="1" x14ac:dyDescent="0.4">
      <c r="A120" s="33">
        <v>56</v>
      </c>
      <c r="B120" s="49" t="s">
        <v>172</v>
      </c>
      <c r="C120" s="43"/>
      <c r="D120" s="44">
        <v>0</v>
      </c>
      <c r="E120" s="44"/>
      <c r="F120" s="45">
        <v>0</v>
      </c>
      <c r="G120" s="44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7"/>
      <c r="T120" s="47"/>
      <c r="U120" s="47"/>
      <c r="V120" s="48"/>
      <c r="W120" s="48"/>
      <c r="X120" s="48"/>
    </row>
    <row r="121" spans="1:24" ht="18" customHeight="1" x14ac:dyDescent="0.4">
      <c r="A121" s="33">
        <v>57</v>
      </c>
      <c r="B121" s="49" t="s">
        <v>173</v>
      </c>
      <c r="C121" s="43"/>
      <c r="D121" s="44">
        <v>0</v>
      </c>
      <c r="E121" s="44"/>
      <c r="F121" s="45">
        <v>0</v>
      </c>
      <c r="G121" s="44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7"/>
      <c r="T121" s="47"/>
      <c r="U121" s="47"/>
      <c r="V121" s="48"/>
      <c r="W121" s="48"/>
      <c r="X121" s="48"/>
    </row>
    <row r="122" spans="1:24" ht="18" customHeight="1" x14ac:dyDescent="0.4">
      <c r="A122" s="33">
        <v>58</v>
      </c>
      <c r="B122" s="49" t="s">
        <v>174</v>
      </c>
      <c r="C122" s="43"/>
      <c r="D122" s="44">
        <v>0</v>
      </c>
      <c r="E122" s="44"/>
      <c r="F122" s="45">
        <v>0</v>
      </c>
      <c r="G122" s="44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7"/>
      <c r="T122" s="47"/>
      <c r="U122" s="47"/>
      <c r="V122" s="48"/>
      <c r="W122" s="48"/>
      <c r="X122" s="48"/>
    </row>
    <row r="123" spans="1:24" ht="18" customHeight="1" x14ac:dyDescent="0.4">
      <c r="A123" s="33">
        <v>59</v>
      </c>
      <c r="B123" s="49" t="s">
        <v>175</v>
      </c>
      <c r="C123" s="50"/>
      <c r="D123" s="44">
        <v>0</v>
      </c>
      <c r="E123" s="44"/>
      <c r="F123" s="45">
        <v>0</v>
      </c>
      <c r="G123" s="44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7"/>
      <c r="T123" s="47"/>
      <c r="U123" s="47"/>
      <c r="V123" s="48"/>
      <c r="W123" s="48"/>
      <c r="X123" s="48"/>
    </row>
    <row r="124" spans="1:24" ht="18" customHeight="1" x14ac:dyDescent="0.4">
      <c r="A124" s="33">
        <v>60</v>
      </c>
      <c r="B124" s="49" t="s">
        <v>113</v>
      </c>
      <c r="C124" s="50"/>
      <c r="D124" s="44">
        <v>0</v>
      </c>
      <c r="E124" s="44"/>
      <c r="F124" s="45">
        <v>0</v>
      </c>
      <c r="G124" s="44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7"/>
      <c r="T124" s="47"/>
      <c r="U124" s="47"/>
      <c r="V124" s="48"/>
      <c r="W124" s="48"/>
      <c r="X124" s="48"/>
    </row>
    <row r="125" spans="1:24" ht="18" customHeight="1" x14ac:dyDescent="0.4">
      <c r="A125" s="33">
        <v>61</v>
      </c>
      <c r="B125" s="49" t="s">
        <v>114</v>
      </c>
      <c r="C125" s="50"/>
      <c r="D125" s="44">
        <v>0</v>
      </c>
      <c r="E125" s="44"/>
      <c r="F125" s="45">
        <v>0</v>
      </c>
      <c r="G125" s="44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7"/>
      <c r="T125" s="47"/>
      <c r="U125" s="47"/>
      <c r="V125" s="48"/>
      <c r="W125" s="48"/>
      <c r="X125" s="48"/>
    </row>
    <row r="126" spans="1:24" ht="18" customHeight="1" x14ac:dyDescent="0.4">
      <c r="A126" s="33">
        <v>62</v>
      </c>
      <c r="B126" s="49" t="s">
        <v>117</v>
      </c>
      <c r="C126" s="43"/>
      <c r="D126" s="44">
        <v>0</v>
      </c>
      <c r="E126" s="44"/>
      <c r="F126" s="45">
        <v>0</v>
      </c>
      <c r="G126" s="44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7"/>
      <c r="T126" s="47"/>
      <c r="U126" s="47"/>
      <c r="V126" s="48"/>
      <c r="W126" s="48"/>
      <c r="X126" s="48"/>
    </row>
    <row r="127" spans="1:24" ht="18" customHeight="1" x14ac:dyDescent="0.4">
      <c r="A127" s="33">
        <v>30</v>
      </c>
      <c r="B127" s="49" t="s">
        <v>176</v>
      </c>
      <c r="C127" s="50"/>
      <c r="D127" s="44">
        <v>0</v>
      </c>
      <c r="E127" s="44"/>
      <c r="F127" s="45">
        <v>0</v>
      </c>
      <c r="G127" s="44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7"/>
      <c r="T127" s="47"/>
      <c r="U127" s="47"/>
      <c r="V127" s="48"/>
      <c r="W127" s="48"/>
      <c r="X127" s="48"/>
    </row>
    <row r="128" spans="1:24" ht="18" customHeight="1" x14ac:dyDescent="0.4">
      <c r="A128" s="33">
        <v>31</v>
      </c>
      <c r="B128" s="49" t="s">
        <v>177</v>
      </c>
      <c r="C128" s="43"/>
      <c r="D128" s="44">
        <v>0</v>
      </c>
      <c r="E128" s="44"/>
      <c r="F128" s="45">
        <v>0</v>
      </c>
      <c r="G128" s="44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7"/>
      <c r="T128" s="47"/>
      <c r="U128" s="47"/>
      <c r="V128" s="48"/>
      <c r="W128" s="48"/>
      <c r="X128" s="48"/>
    </row>
    <row r="129" spans="1:24" ht="18" customHeight="1" x14ac:dyDescent="0.4">
      <c r="A129" s="33">
        <v>32</v>
      </c>
      <c r="B129" s="49" t="s">
        <v>178</v>
      </c>
      <c r="C129" s="43"/>
      <c r="D129" s="44">
        <v>0</v>
      </c>
      <c r="E129" s="44"/>
      <c r="F129" s="45">
        <v>0</v>
      </c>
      <c r="G129" s="44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7"/>
      <c r="T129" s="47"/>
      <c r="U129" s="47"/>
      <c r="V129" s="48"/>
      <c r="W129" s="48"/>
      <c r="X129" s="48"/>
    </row>
    <row r="130" spans="1:24" ht="18" customHeight="1" x14ac:dyDescent="0.4">
      <c r="A130" s="33">
        <v>33</v>
      </c>
      <c r="B130" s="49" t="s">
        <v>179</v>
      </c>
      <c r="C130" s="43"/>
      <c r="D130" s="44">
        <v>0</v>
      </c>
      <c r="E130" s="44"/>
      <c r="F130" s="45">
        <v>0</v>
      </c>
      <c r="G130" s="44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7"/>
      <c r="T130" s="47"/>
      <c r="U130" s="47"/>
      <c r="V130" s="48"/>
      <c r="W130" s="48"/>
      <c r="X130" s="48"/>
    </row>
    <row r="131" spans="1:24" ht="18" customHeight="1" x14ac:dyDescent="0.4">
      <c r="A131" s="33">
        <v>34</v>
      </c>
      <c r="B131" s="49" t="s">
        <v>180</v>
      </c>
      <c r="C131" s="43"/>
      <c r="D131" s="44">
        <v>0</v>
      </c>
      <c r="E131" s="44"/>
      <c r="F131" s="45">
        <v>0</v>
      </c>
      <c r="G131" s="44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7"/>
      <c r="T131" s="47"/>
      <c r="U131" s="47"/>
      <c r="V131" s="48"/>
      <c r="W131" s="48"/>
      <c r="X131" s="48"/>
    </row>
    <row r="132" spans="1:24" ht="18" customHeight="1" x14ac:dyDescent="0.4">
      <c r="A132" s="33">
        <v>35</v>
      </c>
      <c r="B132" s="49" t="s">
        <v>181</v>
      </c>
      <c r="C132" s="43"/>
      <c r="D132" s="44">
        <v>0</v>
      </c>
      <c r="E132" s="44"/>
      <c r="F132" s="45">
        <v>0</v>
      </c>
      <c r="G132" s="44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7"/>
      <c r="T132" s="47"/>
      <c r="U132" s="47"/>
      <c r="V132" s="48"/>
      <c r="W132" s="48"/>
      <c r="X132" s="48"/>
    </row>
    <row r="133" spans="1:24" ht="18" customHeight="1" x14ac:dyDescent="0.4">
      <c r="A133" s="33">
        <v>36</v>
      </c>
      <c r="B133" s="49" t="s">
        <v>182</v>
      </c>
      <c r="C133" s="43"/>
      <c r="D133" s="44">
        <v>0</v>
      </c>
      <c r="E133" s="44"/>
      <c r="F133" s="45">
        <v>0</v>
      </c>
      <c r="G133" s="44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7"/>
      <c r="T133" s="47"/>
      <c r="U133" s="47"/>
      <c r="V133" s="48"/>
      <c r="W133" s="48"/>
      <c r="X133" s="48"/>
    </row>
    <row r="134" spans="1:24" ht="18" customHeight="1" x14ac:dyDescent="0.4">
      <c r="A134" s="33">
        <v>37</v>
      </c>
      <c r="B134" s="49" t="s">
        <v>119</v>
      </c>
      <c r="C134" s="43"/>
      <c r="D134" s="44">
        <v>0</v>
      </c>
      <c r="E134" s="44"/>
      <c r="F134" s="45">
        <v>0</v>
      </c>
      <c r="G134" s="44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7"/>
      <c r="T134" s="47"/>
      <c r="U134" s="47"/>
      <c r="V134" s="48"/>
      <c r="W134" s="48"/>
      <c r="X134" s="48"/>
    </row>
    <row r="135" spans="1:24" ht="18" customHeight="1" x14ac:dyDescent="0.4">
      <c r="A135" s="33">
        <v>38</v>
      </c>
      <c r="B135" s="49" t="s">
        <v>183</v>
      </c>
      <c r="C135" s="50"/>
      <c r="D135" s="44">
        <v>0</v>
      </c>
      <c r="E135" s="44"/>
      <c r="F135" s="45">
        <v>0</v>
      </c>
      <c r="G135" s="44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7"/>
      <c r="T135" s="47"/>
      <c r="U135" s="47"/>
      <c r="V135" s="48"/>
      <c r="W135" s="48"/>
      <c r="X135" s="48"/>
    </row>
    <row r="136" spans="1:24" ht="18" customHeight="1" x14ac:dyDescent="0.4">
      <c r="A136" s="33">
        <v>39</v>
      </c>
      <c r="B136" s="49" t="s">
        <v>184</v>
      </c>
      <c r="C136" s="43"/>
      <c r="D136" s="44">
        <v>0</v>
      </c>
      <c r="E136" s="44"/>
      <c r="F136" s="45">
        <v>0</v>
      </c>
      <c r="G136" s="44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7"/>
      <c r="T136" s="47"/>
      <c r="U136" s="47"/>
      <c r="V136" s="48"/>
      <c r="W136" s="48"/>
      <c r="X136" s="48"/>
    </row>
    <row r="137" spans="1:24" ht="18" customHeight="1" x14ac:dyDescent="0.4">
      <c r="A137" s="33">
        <v>40</v>
      </c>
      <c r="B137" s="49" t="s">
        <v>185</v>
      </c>
      <c r="C137" s="43"/>
      <c r="D137" s="44">
        <v>0</v>
      </c>
      <c r="E137" s="44"/>
      <c r="F137" s="45">
        <v>0</v>
      </c>
      <c r="G137" s="44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7"/>
      <c r="T137" s="47"/>
      <c r="U137" s="47"/>
      <c r="V137" s="48"/>
      <c r="W137" s="48"/>
      <c r="X137" s="48"/>
    </row>
    <row r="138" spans="1:24" ht="18" customHeight="1" x14ac:dyDescent="0.4">
      <c r="A138" s="33">
        <v>41</v>
      </c>
      <c r="B138" s="49" t="s">
        <v>186</v>
      </c>
      <c r="C138" s="43"/>
      <c r="D138" s="44">
        <v>0</v>
      </c>
      <c r="E138" s="44"/>
      <c r="F138" s="45">
        <v>0</v>
      </c>
      <c r="G138" s="44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7"/>
      <c r="T138" s="47"/>
      <c r="U138" s="47"/>
      <c r="V138" s="48"/>
      <c r="W138" s="48"/>
      <c r="X138" s="48"/>
    </row>
    <row r="139" spans="1:24" ht="18" customHeight="1" x14ac:dyDescent="0.4">
      <c r="A139" s="33">
        <v>42</v>
      </c>
      <c r="B139" s="49" t="s">
        <v>120</v>
      </c>
      <c r="C139" s="50"/>
      <c r="D139" s="44">
        <v>0</v>
      </c>
      <c r="E139" s="44"/>
      <c r="F139" s="45">
        <v>0</v>
      </c>
      <c r="G139" s="44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7"/>
      <c r="T139" s="47"/>
      <c r="U139" s="47"/>
      <c r="V139" s="48"/>
      <c r="W139" s="48"/>
      <c r="X139" s="48"/>
    </row>
    <row r="140" spans="1:24" ht="18" customHeight="1" x14ac:dyDescent="0.4">
      <c r="A140" s="33">
        <v>43</v>
      </c>
      <c r="B140" s="49" t="s">
        <v>187</v>
      </c>
      <c r="C140" s="43"/>
      <c r="D140" s="44">
        <v>0</v>
      </c>
      <c r="E140" s="44"/>
      <c r="F140" s="45">
        <v>0</v>
      </c>
      <c r="G140" s="44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7"/>
      <c r="T140" s="47"/>
      <c r="U140" s="47"/>
      <c r="V140" s="48"/>
      <c r="W140" s="48"/>
      <c r="X140" s="48"/>
    </row>
    <row r="141" spans="1:24" ht="18" customHeight="1" x14ac:dyDescent="0.4">
      <c r="A141" s="33">
        <v>44</v>
      </c>
      <c r="B141" s="49" t="s">
        <v>121</v>
      </c>
      <c r="C141" s="50"/>
      <c r="D141" s="44">
        <v>0</v>
      </c>
      <c r="E141" s="44"/>
      <c r="F141" s="45">
        <v>0</v>
      </c>
      <c r="G141" s="44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7"/>
      <c r="T141" s="47"/>
      <c r="U141" s="47"/>
      <c r="V141" s="48"/>
      <c r="W141" s="48"/>
      <c r="X141" s="48"/>
    </row>
    <row r="142" spans="1:24" ht="18" customHeight="1" x14ac:dyDescent="0.4">
      <c r="A142" s="33">
        <v>45</v>
      </c>
      <c r="B142" s="49" t="s">
        <v>188</v>
      </c>
      <c r="C142" s="50"/>
      <c r="D142" s="44">
        <v>0</v>
      </c>
      <c r="E142" s="44"/>
      <c r="F142" s="45">
        <v>0</v>
      </c>
      <c r="G142" s="44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7"/>
      <c r="T142" s="47"/>
      <c r="U142" s="47"/>
      <c r="V142" s="48"/>
      <c r="W142" s="48"/>
      <c r="X142" s="48"/>
    </row>
    <row r="143" spans="1:24" ht="18" customHeight="1" x14ac:dyDescent="0.4">
      <c r="A143" s="33">
        <v>46</v>
      </c>
      <c r="B143" s="49" t="s">
        <v>189</v>
      </c>
      <c r="C143" s="43"/>
      <c r="D143" s="44">
        <v>0</v>
      </c>
      <c r="E143" s="44"/>
      <c r="F143" s="45">
        <v>0</v>
      </c>
      <c r="G143" s="44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7"/>
      <c r="T143" s="47"/>
      <c r="U143" s="47"/>
      <c r="V143" s="48"/>
      <c r="W143" s="48"/>
      <c r="X143" s="48"/>
    </row>
    <row r="144" spans="1:24" ht="18" customHeight="1" x14ac:dyDescent="0.4">
      <c r="A144" s="33">
        <v>47</v>
      </c>
      <c r="B144" s="49" t="s">
        <v>190</v>
      </c>
      <c r="C144" s="43"/>
      <c r="D144" s="44">
        <v>0</v>
      </c>
      <c r="E144" s="44"/>
      <c r="F144" s="45">
        <v>0</v>
      </c>
      <c r="G144" s="44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7"/>
      <c r="T144" s="47"/>
      <c r="U144" s="47"/>
      <c r="V144" s="48"/>
      <c r="W144" s="48"/>
      <c r="X144" s="48"/>
    </row>
    <row r="145" spans="1:24" ht="18" customHeight="1" x14ac:dyDescent="0.4">
      <c r="A145" s="33">
        <v>48</v>
      </c>
      <c r="B145" s="49" t="s">
        <v>191</v>
      </c>
      <c r="C145" s="50"/>
      <c r="D145" s="44">
        <v>0</v>
      </c>
      <c r="E145" s="44"/>
      <c r="F145" s="45">
        <v>0</v>
      </c>
      <c r="G145" s="44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7"/>
      <c r="T145" s="47"/>
      <c r="U145" s="47"/>
      <c r="V145" s="48"/>
      <c r="W145" s="48"/>
      <c r="X145" s="48"/>
    </row>
    <row r="146" spans="1:24" ht="18" customHeight="1" x14ac:dyDescent="0.4">
      <c r="A146" s="33">
        <v>49</v>
      </c>
      <c r="B146" s="49" t="s">
        <v>192</v>
      </c>
      <c r="C146" s="43"/>
      <c r="D146" s="44">
        <v>0</v>
      </c>
      <c r="E146" s="44"/>
      <c r="F146" s="45">
        <v>0</v>
      </c>
      <c r="G146" s="44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7"/>
      <c r="T146" s="47"/>
      <c r="U146" s="47"/>
      <c r="V146" s="48"/>
      <c r="W146" s="48"/>
      <c r="X146" s="48"/>
    </row>
    <row r="147" spans="1:24" ht="18" customHeight="1" x14ac:dyDescent="0.4">
      <c r="A147" s="33">
        <v>50</v>
      </c>
      <c r="B147" s="49" t="s">
        <v>193</v>
      </c>
      <c r="C147" s="43"/>
      <c r="D147" s="44">
        <v>0</v>
      </c>
      <c r="E147" s="44"/>
      <c r="F147" s="45">
        <v>0</v>
      </c>
      <c r="G147" s="44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7"/>
      <c r="T147" s="47"/>
      <c r="U147" s="47"/>
      <c r="V147" s="48"/>
      <c r="W147" s="48"/>
      <c r="X147" s="48"/>
    </row>
    <row r="148" spans="1:24" ht="18" customHeight="1" x14ac:dyDescent="0.4">
      <c r="A148" s="33">
        <v>51</v>
      </c>
      <c r="B148" s="49" t="s">
        <v>194</v>
      </c>
      <c r="C148" s="43"/>
      <c r="D148" s="44">
        <v>0</v>
      </c>
      <c r="E148" s="44"/>
      <c r="F148" s="45">
        <v>0</v>
      </c>
      <c r="G148" s="44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7"/>
      <c r="T148" s="47"/>
      <c r="U148" s="47"/>
      <c r="V148" s="48"/>
      <c r="W148" s="48"/>
      <c r="X148" s="48"/>
    </row>
    <row r="149" spans="1:24" ht="18" customHeight="1" x14ac:dyDescent="0.4">
      <c r="A149" s="33">
        <v>52</v>
      </c>
      <c r="B149" s="49" t="s">
        <v>123</v>
      </c>
      <c r="C149" s="50"/>
      <c r="D149" s="44">
        <v>0</v>
      </c>
      <c r="E149" s="44"/>
      <c r="F149" s="45">
        <v>0</v>
      </c>
      <c r="G149" s="44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7"/>
      <c r="T149" s="47"/>
      <c r="U149" s="47"/>
      <c r="V149" s="48"/>
      <c r="W149" s="48"/>
      <c r="X149" s="48"/>
    </row>
    <row r="150" spans="1:24" ht="18" customHeight="1" x14ac:dyDescent="0.4">
      <c r="A150" s="33">
        <v>53</v>
      </c>
      <c r="B150" s="49" t="s">
        <v>195</v>
      </c>
      <c r="C150" s="43"/>
      <c r="D150" s="44">
        <v>0</v>
      </c>
      <c r="E150" s="44"/>
      <c r="F150" s="45">
        <v>0</v>
      </c>
      <c r="G150" s="44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7"/>
      <c r="T150" s="47"/>
      <c r="U150" s="47"/>
      <c r="V150" s="48"/>
      <c r="W150" s="48"/>
      <c r="X150" s="48"/>
    </row>
    <row r="151" spans="1:24" ht="18" customHeight="1" x14ac:dyDescent="0.4">
      <c r="A151" s="33">
        <v>54</v>
      </c>
      <c r="B151" s="49" t="s">
        <v>196</v>
      </c>
      <c r="C151" s="43"/>
      <c r="D151" s="44">
        <v>0</v>
      </c>
      <c r="E151" s="44"/>
      <c r="F151" s="45">
        <v>0</v>
      </c>
      <c r="G151" s="44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7"/>
      <c r="T151" s="47"/>
      <c r="U151" s="47"/>
      <c r="V151" s="48"/>
      <c r="W151" s="48"/>
      <c r="X151" s="48"/>
    </row>
    <row r="152" spans="1:24" ht="18" customHeight="1" x14ac:dyDescent="0.4">
      <c r="A152" s="33">
        <v>55</v>
      </c>
      <c r="B152" s="49" t="s">
        <v>197</v>
      </c>
      <c r="C152" s="43"/>
      <c r="D152" s="44">
        <v>0</v>
      </c>
      <c r="E152" s="44"/>
      <c r="F152" s="45">
        <v>0</v>
      </c>
      <c r="G152" s="44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7"/>
      <c r="T152" s="47"/>
      <c r="U152" s="47"/>
      <c r="V152" s="48"/>
      <c r="W152" s="48"/>
      <c r="X152" s="48"/>
    </row>
    <row r="153" spans="1:24" ht="18" customHeight="1" x14ac:dyDescent="0.4">
      <c r="A153" s="33">
        <v>56</v>
      </c>
      <c r="B153" s="49" t="s">
        <v>198</v>
      </c>
      <c r="C153" s="43"/>
      <c r="D153" s="44">
        <v>0</v>
      </c>
      <c r="E153" s="44"/>
      <c r="F153" s="45">
        <v>0</v>
      </c>
      <c r="G153" s="44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7"/>
      <c r="T153" s="47"/>
      <c r="U153" s="47"/>
      <c r="V153" s="48"/>
      <c r="W153" s="48"/>
      <c r="X153" s="48"/>
    </row>
    <row r="154" spans="1:24" ht="18" customHeight="1" x14ac:dyDescent="0.4">
      <c r="A154" s="33">
        <v>57</v>
      </c>
      <c r="B154" s="49" t="s">
        <v>199</v>
      </c>
      <c r="C154" s="43"/>
      <c r="D154" s="44">
        <v>0</v>
      </c>
      <c r="E154" s="44"/>
      <c r="F154" s="45">
        <v>0</v>
      </c>
      <c r="G154" s="44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7"/>
      <c r="T154" s="47"/>
      <c r="U154" s="47"/>
      <c r="V154" s="48"/>
      <c r="W154" s="48"/>
      <c r="X154" s="48"/>
    </row>
    <row r="155" spans="1:24" ht="18" customHeight="1" x14ac:dyDescent="0.4">
      <c r="B155" s="51" t="s">
        <v>124</v>
      </c>
      <c r="C155" s="58"/>
      <c r="D155" s="59">
        <v>0</v>
      </c>
      <c r="E155" s="59"/>
      <c r="F155" s="45">
        <f t="shared" ref="F155" si="4">SUM(D155+E155)</f>
        <v>0</v>
      </c>
      <c r="G155" s="44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7"/>
      <c r="T155" s="47"/>
      <c r="U155" s="47"/>
      <c r="V155" s="48"/>
      <c r="W155" s="48"/>
      <c r="X155" s="48"/>
    </row>
    <row r="156" spans="1:24" ht="15" x14ac:dyDescent="0.35">
      <c r="B156" s="33"/>
      <c r="C156" s="36"/>
      <c r="F156" s="33"/>
      <c r="G156" s="33"/>
      <c r="I156" s="36"/>
      <c r="J156" s="36"/>
      <c r="V156" s="52"/>
      <c r="W156" s="52"/>
      <c r="X156" s="52"/>
    </row>
    <row r="157" spans="1:24" ht="15" x14ac:dyDescent="0.35">
      <c r="B157" s="33"/>
      <c r="C157" s="36"/>
      <c r="F157" s="33"/>
      <c r="G157" s="33"/>
      <c r="I157" s="36"/>
      <c r="J157" s="36"/>
      <c r="V157" s="52"/>
      <c r="W157" s="52"/>
      <c r="X157" s="52"/>
    </row>
    <row r="158" spans="1:24" x14ac:dyDescent="0.4">
      <c r="B158" s="53" t="s">
        <v>125</v>
      </c>
      <c r="C158" s="60"/>
      <c r="G158" s="54" t="s">
        <v>126</v>
      </c>
      <c r="H158" s="46">
        <v>120</v>
      </c>
      <c r="I158" s="46">
        <v>300</v>
      </c>
      <c r="J158" s="46">
        <v>300</v>
      </c>
      <c r="K158" s="46">
        <v>2000</v>
      </c>
      <c r="L158" s="46">
        <v>500</v>
      </c>
      <c r="M158" s="46">
        <v>5</v>
      </c>
      <c r="N158" s="46">
        <v>240</v>
      </c>
      <c r="O158" s="46">
        <v>50</v>
      </c>
      <c r="P158" s="46">
        <v>0</v>
      </c>
      <c r="Q158" s="46">
        <v>100</v>
      </c>
      <c r="R158" s="46">
        <v>100</v>
      </c>
      <c r="S158" s="55">
        <v>155</v>
      </c>
      <c r="T158" s="55">
        <v>65</v>
      </c>
      <c r="U158" s="55">
        <v>155</v>
      </c>
      <c r="V158" s="46">
        <v>0</v>
      </c>
      <c r="W158" s="46">
        <v>300</v>
      </c>
      <c r="X158" s="46">
        <v>0</v>
      </c>
    </row>
    <row r="159" spans="1:24" x14ac:dyDescent="0.4">
      <c r="G159" s="54" t="s">
        <v>127</v>
      </c>
      <c r="H159" s="46">
        <f t="shared" ref="H159:X159" si="5">SUM(H2:H155)</f>
        <v>63</v>
      </c>
      <c r="I159" s="46">
        <f t="shared" si="5"/>
        <v>97</v>
      </c>
      <c r="J159" s="46">
        <f t="shared" si="5"/>
        <v>97</v>
      </c>
      <c r="K159" s="46">
        <f t="shared" si="5"/>
        <v>1785</v>
      </c>
      <c r="L159" s="46">
        <f t="shared" si="5"/>
        <v>195</v>
      </c>
      <c r="M159" s="46">
        <f t="shared" si="5"/>
        <v>56</v>
      </c>
      <c r="N159" s="46">
        <f t="shared" si="5"/>
        <v>98</v>
      </c>
      <c r="O159" s="46">
        <f t="shared" si="5"/>
        <v>0</v>
      </c>
      <c r="P159" s="46">
        <f t="shared" si="5"/>
        <v>0</v>
      </c>
      <c r="Q159" s="46">
        <f t="shared" si="5"/>
        <v>0</v>
      </c>
      <c r="R159" s="46">
        <f t="shared" si="5"/>
        <v>0</v>
      </c>
      <c r="S159" s="55">
        <f t="shared" si="5"/>
        <v>86</v>
      </c>
      <c r="T159" s="55">
        <f t="shared" si="5"/>
        <v>63</v>
      </c>
      <c r="U159" s="55">
        <f t="shared" si="5"/>
        <v>86</v>
      </c>
      <c r="V159" s="46">
        <f t="shared" si="5"/>
        <v>0</v>
      </c>
      <c r="W159" s="46">
        <f t="shared" si="5"/>
        <v>184</v>
      </c>
      <c r="X159" s="46">
        <f t="shared" si="5"/>
        <v>0</v>
      </c>
    </row>
    <row r="160" spans="1:24" ht="18" customHeight="1" x14ac:dyDescent="0.4">
      <c r="G160" s="54" t="s">
        <v>128</v>
      </c>
      <c r="H160" s="46">
        <f>H158-H159</f>
        <v>57</v>
      </c>
      <c r="I160" s="46">
        <f t="shared" ref="I160:R160" si="6">I158-I159</f>
        <v>203</v>
      </c>
      <c r="J160" s="46">
        <f t="shared" si="6"/>
        <v>203</v>
      </c>
      <c r="K160" s="46">
        <f t="shared" si="6"/>
        <v>215</v>
      </c>
      <c r="L160" s="46">
        <f t="shared" si="6"/>
        <v>305</v>
      </c>
      <c r="M160" s="46">
        <f t="shared" si="6"/>
        <v>-51</v>
      </c>
      <c r="N160" s="46">
        <f t="shared" si="6"/>
        <v>142</v>
      </c>
      <c r="O160" s="46">
        <f t="shared" si="6"/>
        <v>50</v>
      </c>
      <c r="P160" s="46">
        <f t="shared" si="6"/>
        <v>0</v>
      </c>
      <c r="Q160" s="46">
        <f t="shared" si="6"/>
        <v>100</v>
      </c>
      <c r="R160" s="46">
        <f t="shared" si="6"/>
        <v>100</v>
      </c>
      <c r="S160" s="55">
        <f>S158-S159</f>
        <v>69</v>
      </c>
      <c r="T160" s="55">
        <f>T158-T159</f>
        <v>2</v>
      </c>
      <c r="U160" s="55">
        <f>U158-U159</f>
        <v>69</v>
      </c>
      <c r="V160" s="46">
        <f t="shared" ref="V160:X160" si="7">V158-V159</f>
        <v>0</v>
      </c>
      <c r="W160" s="46">
        <f t="shared" si="7"/>
        <v>116</v>
      </c>
      <c r="X160" s="46">
        <f t="shared" si="7"/>
        <v>0</v>
      </c>
    </row>
    <row r="161" spans="6:10" ht="15" x14ac:dyDescent="0.35">
      <c r="F161" s="33"/>
      <c r="G161" s="33"/>
      <c r="I161" s="36"/>
      <c r="J161" s="36"/>
    </row>
    <row r="162" spans="6:10" ht="15" x14ac:dyDescent="0.35">
      <c r="F162" s="33"/>
      <c r="G162" s="33"/>
      <c r="I162" s="36"/>
      <c r="J162" s="36"/>
    </row>
  </sheetData>
  <autoFilter ref="B1:X155" xr:uid="{00000000-0009-0000-0000-000001000000}"/>
  <pageMargins left="0.7" right="0.7" top="0.78740157500000008" bottom="0.78740157500000008" header="0.3" footer="0.3"/>
  <pageSetup paperSize="9" firstPageNumber="42949672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Vereine 2025</vt:lpstr>
      <vt:lpstr>Material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Kronsbein</dc:creator>
  <cp:lastModifiedBy>Kersten Wick</cp:lastModifiedBy>
  <cp:revision>1</cp:revision>
  <cp:lastPrinted>2026-04-28T08:19:29Z</cp:lastPrinted>
  <dcterms:created xsi:type="dcterms:W3CDTF">2008-03-21T12:26:34Z</dcterms:created>
  <dcterms:modified xsi:type="dcterms:W3CDTF">2026-04-28T12:10:40Z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